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075" windowHeight="10530"/>
  </bookViews>
  <sheets>
    <sheet name="1.하수도보급률" sheetId="1" r:id="rId1"/>
  </sheets>
  <definedNames>
    <definedName name="_xlnm.Print_Area" localSheetId="0">'1.하수도보급률'!$A$2:$AA$15</definedName>
    <definedName name="_xlnm.Print_Titles" localSheetId="0">'1.하수도보급률'!$5:$7</definedName>
  </definedNames>
  <calcPr calcId="125725"/>
</workbook>
</file>

<file path=xl/calcChain.xml><?xml version="1.0" encoding="utf-8"?>
<calcChain xmlns="http://schemas.openxmlformats.org/spreadsheetml/2006/main">
  <c r="K8" i="1"/>
  <c r="L8"/>
  <c r="M8"/>
  <c r="O8"/>
  <c r="P8"/>
  <c r="Q8"/>
  <c r="T8"/>
  <c r="U8"/>
  <c r="V8"/>
  <c r="W8"/>
  <c r="S8" s="1"/>
  <c r="X8"/>
  <c r="Y8"/>
  <c r="Z8"/>
  <c r="H9"/>
  <c r="I9"/>
  <c r="I8" s="1"/>
  <c r="J9"/>
  <c r="J8" s="1"/>
  <c r="N9"/>
  <c r="N8" s="1"/>
  <c r="S9"/>
  <c r="H10"/>
  <c r="I10"/>
  <c r="G10" s="1"/>
  <c r="J10"/>
  <c r="N10"/>
  <c r="S10"/>
  <c r="H11"/>
  <c r="I11"/>
  <c r="G11" s="1"/>
  <c r="J11"/>
  <c r="N11"/>
  <c r="S11"/>
  <c r="H12"/>
  <c r="I12"/>
  <c r="G12" s="1"/>
  <c r="J12"/>
  <c r="N12"/>
  <c r="S12"/>
  <c r="H13"/>
  <c r="I13"/>
  <c r="J13"/>
  <c r="N13"/>
  <c r="S13"/>
  <c r="H14"/>
  <c r="I14"/>
  <c r="G14" s="1"/>
  <c r="J14"/>
  <c r="N14"/>
  <c r="S14"/>
  <c r="H15"/>
  <c r="I15"/>
  <c r="J15"/>
  <c r="N15"/>
  <c r="S15"/>
  <c r="H16"/>
  <c r="I16"/>
  <c r="G16" s="1"/>
  <c r="J16"/>
  <c r="N16"/>
  <c r="S16"/>
  <c r="H17"/>
  <c r="I17"/>
  <c r="J17"/>
  <c r="N17"/>
  <c r="S17"/>
  <c r="I18"/>
  <c r="J18"/>
  <c r="N18"/>
  <c r="R18"/>
  <c r="R8" s="1"/>
  <c r="S18"/>
  <c r="H22"/>
  <c r="I22"/>
  <c r="G22" s="1"/>
  <c r="J22"/>
  <c r="N22"/>
  <c r="S22"/>
  <c r="H57"/>
  <c r="K57"/>
  <c r="L57"/>
  <c r="M57"/>
  <c r="O57"/>
  <c r="N57" s="1"/>
  <c r="P57"/>
  <c r="Q57"/>
  <c r="R57"/>
  <c r="T57"/>
  <c r="S57" s="1"/>
  <c r="U57"/>
  <c r="V57"/>
  <c r="W57"/>
  <c r="X57"/>
  <c r="Y57"/>
  <c r="Z57"/>
  <c r="H58"/>
  <c r="J58"/>
  <c r="I58" s="1"/>
  <c r="N58"/>
  <c r="S58"/>
  <c r="H59"/>
  <c r="J59"/>
  <c r="I59" s="1"/>
  <c r="N59"/>
  <c r="S59"/>
  <c r="H60"/>
  <c r="J60"/>
  <c r="I60" s="1"/>
  <c r="N60"/>
  <c r="S60"/>
  <c r="H61"/>
  <c r="J61"/>
  <c r="I61" s="1"/>
  <c r="N61"/>
  <c r="S61"/>
  <c r="H62"/>
  <c r="J62"/>
  <c r="I62" s="1"/>
  <c r="N62"/>
  <c r="S62"/>
  <c r="H63"/>
  <c r="J63"/>
  <c r="I63" s="1"/>
  <c r="N63"/>
  <c r="S63"/>
  <c r="H64"/>
  <c r="J64"/>
  <c r="I64" s="1"/>
  <c r="N64"/>
  <c r="S64"/>
  <c r="H65"/>
  <c r="J65"/>
  <c r="I65" s="1"/>
  <c r="N65"/>
  <c r="S65"/>
  <c r="H66"/>
  <c r="J66"/>
  <c r="I66" s="1"/>
  <c r="N66"/>
  <c r="S66"/>
  <c r="H67"/>
  <c r="J67"/>
  <c r="I67" s="1"/>
  <c r="N67"/>
  <c r="S67"/>
  <c r="AA62" l="1"/>
  <c r="G62"/>
  <c r="AB62" s="1"/>
  <c r="AB16"/>
  <c r="AA16"/>
  <c r="AB12"/>
  <c r="AA12"/>
  <c r="AA66"/>
  <c r="G66"/>
  <c r="AB66" s="1"/>
  <c r="AA65"/>
  <c r="G65"/>
  <c r="AB65" s="1"/>
  <c r="AA64"/>
  <c r="G64"/>
  <c r="AB64" s="1"/>
  <c r="AA63"/>
  <c r="G63"/>
  <c r="AB63" s="1"/>
  <c r="AA61"/>
  <c r="G61"/>
  <c r="AB61" s="1"/>
  <c r="AA59"/>
  <c r="G59"/>
  <c r="AB59" s="1"/>
  <c r="I57"/>
  <c r="G58"/>
  <c r="AB58" s="1"/>
  <c r="AA22"/>
  <c r="AB22"/>
  <c r="AB11"/>
  <c r="AA11"/>
  <c r="G67"/>
  <c r="AB67" s="1"/>
  <c r="G60"/>
  <c r="AB60" s="1"/>
  <c r="AB14"/>
  <c r="AA14"/>
  <c r="AB10"/>
  <c r="AA10"/>
  <c r="J57"/>
  <c r="G18"/>
  <c r="AB18" s="1"/>
  <c r="G17"/>
  <c r="G15"/>
  <c r="G13"/>
  <c r="G9"/>
  <c r="H18"/>
  <c r="H8" s="1"/>
  <c r="AB15" l="1"/>
  <c r="AA15"/>
  <c r="AB13"/>
  <c r="AA13"/>
  <c r="AA60"/>
  <c r="AA18"/>
  <c r="AB9"/>
  <c r="G8"/>
  <c r="AA9"/>
  <c r="AA58"/>
  <c r="AB17"/>
  <c r="AA17"/>
  <c r="G57"/>
  <c r="AB57" s="1"/>
  <c r="AA67"/>
  <c r="AA57" l="1"/>
  <c r="AB8"/>
  <c r="AA8"/>
</calcChain>
</file>

<file path=xl/comments1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한강, 금강, 낙동강, 영산강 및 연안, 기타 등</t>
        </r>
      </text>
    </comment>
    <comment ref="G5" authorId="0">
      <text>
        <r>
          <rPr>
            <sz val="11"/>
            <color indexed="81"/>
            <rFont val="돋움"/>
            <family val="3"/>
            <charset val="129"/>
          </rPr>
          <t>(내국인+외국인)</t>
        </r>
      </text>
    </comment>
  </commentList>
</comments>
</file>

<file path=xl/sharedStrings.xml><?xml version="1.0" encoding="utf-8"?>
<sst xmlns="http://schemas.openxmlformats.org/spreadsheetml/2006/main" count="201" uniqueCount="103">
  <si>
    <t>-</t>
  </si>
  <si>
    <t>-</t>
    <phoneticPr fontId="3" type="noConversion"/>
  </si>
  <si>
    <t>한강서해</t>
  </si>
  <si>
    <t>-</t>
    <phoneticPr fontId="3" type="noConversion"/>
  </si>
  <si>
    <t>연안</t>
  </si>
  <si>
    <t>옹진군</t>
    <phoneticPr fontId="3" type="noConversion"/>
  </si>
  <si>
    <t>삼동암천,삼흥천,강화도</t>
  </si>
  <si>
    <t>지방2급
동락천</t>
  </si>
  <si>
    <t>강화군</t>
    <phoneticPr fontId="3" type="noConversion"/>
  </si>
  <si>
    <t>검단천, 계양천</t>
    <phoneticPr fontId="3" type="noConversion"/>
  </si>
  <si>
    <t>서구</t>
    <phoneticPr fontId="3" type="noConversion"/>
  </si>
  <si>
    <t>굴포천,계양천</t>
  </si>
  <si>
    <t>한강고양</t>
  </si>
  <si>
    <t>국가하천 한강</t>
  </si>
  <si>
    <t>계양구</t>
    <phoneticPr fontId="3" type="noConversion"/>
  </si>
  <si>
    <t>지방하천 굴포천</t>
  </si>
  <si>
    <t>부평구</t>
    <phoneticPr fontId="3" type="noConversion"/>
  </si>
  <si>
    <t>장수천</t>
  </si>
  <si>
    <t>남동구</t>
    <phoneticPr fontId="3" type="noConversion"/>
  </si>
  <si>
    <t>검단천</t>
  </si>
  <si>
    <t>연수구</t>
    <phoneticPr fontId="3" type="noConversion"/>
  </si>
  <si>
    <t>남구</t>
    <phoneticPr fontId="3" type="noConversion"/>
  </si>
  <si>
    <t>동구</t>
    <phoneticPr fontId="3" type="noConversion"/>
  </si>
  <si>
    <t>검단천, 영종도</t>
    <phoneticPr fontId="3" type="noConversion"/>
  </si>
  <si>
    <t>중구</t>
    <phoneticPr fontId="3" type="noConversion"/>
  </si>
  <si>
    <t>인천광역시</t>
  </si>
  <si>
    <t>정화조인구</t>
    <phoneticPr fontId="3" type="noConversion"/>
  </si>
  <si>
    <t>오수처리인구</t>
    <phoneticPr fontId="3" type="noConversion"/>
  </si>
  <si>
    <t>미처리인구</t>
    <phoneticPr fontId="3" type="noConversion"/>
  </si>
  <si>
    <t>미처리인구</t>
    <phoneticPr fontId="3" type="noConversion"/>
  </si>
  <si>
    <t>3차처리</t>
    <phoneticPr fontId="3" type="noConversion"/>
  </si>
  <si>
    <t>2차처리</t>
    <phoneticPr fontId="3" type="noConversion"/>
  </si>
  <si>
    <t>1차처리</t>
    <phoneticPr fontId="3" type="noConversion"/>
  </si>
  <si>
    <t>합계</t>
    <phoneticPr fontId="3" type="noConversion"/>
  </si>
  <si>
    <t>3차처리</t>
    <phoneticPr fontId="3" type="noConversion"/>
  </si>
  <si>
    <t>2차처리</t>
    <phoneticPr fontId="3" type="noConversion"/>
  </si>
  <si>
    <t>합계</t>
    <phoneticPr fontId="3" type="noConversion"/>
  </si>
  <si>
    <t>소권역</t>
    <phoneticPr fontId="3" type="noConversion"/>
  </si>
  <si>
    <t>중권역</t>
    <phoneticPr fontId="3" type="noConversion"/>
  </si>
  <si>
    <t>면적(㎢)</t>
    <phoneticPr fontId="3" type="noConversion"/>
  </si>
  <si>
    <t>비시가지역</t>
    <phoneticPr fontId="3" type="noConversion"/>
  </si>
  <si>
    <t>시가지역</t>
    <phoneticPr fontId="3" type="noConversion"/>
  </si>
  <si>
    <t>계</t>
    <phoneticPr fontId="3" type="noConversion"/>
  </si>
  <si>
    <t>면적(㎢)</t>
    <phoneticPr fontId="3" type="noConversion"/>
  </si>
  <si>
    <t>폐수처리인구(명)</t>
    <phoneticPr fontId="3" type="noConversion"/>
  </si>
  <si>
    <t>공공하수처리인구(명)</t>
    <phoneticPr fontId="3" type="noConversion"/>
  </si>
  <si>
    <t>계</t>
    <phoneticPr fontId="3" type="noConversion"/>
  </si>
  <si>
    <t>고도처리
인구보급률 (%)</t>
    <phoneticPr fontId="3" type="noConversion"/>
  </si>
  <si>
    <t>공공하수처리구역인구보급률(%)</t>
    <phoneticPr fontId="3" type="noConversion"/>
  </si>
  <si>
    <t>하수처리구역 외</t>
    <phoneticPr fontId="3" type="noConversion"/>
  </si>
  <si>
    <t>하수처리구역 내</t>
    <phoneticPr fontId="3" type="noConversion"/>
  </si>
  <si>
    <t>총면적(㎢)</t>
    <phoneticPr fontId="3" type="noConversion"/>
  </si>
  <si>
    <t>총인구(명)</t>
    <phoneticPr fontId="3" type="noConversion"/>
  </si>
  <si>
    <t>특별대책지역</t>
    <phoneticPr fontId="3" type="noConversion"/>
  </si>
  <si>
    <t>수계 영향권별 분류</t>
    <phoneticPr fontId="3" type="noConversion"/>
  </si>
  <si>
    <t>지류</t>
    <phoneticPr fontId="3" type="noConversion"/>
  </si>
  <si>
    <t>수계</t>
    <phoneticPr fontId="3" type="noConversion"/>
  </si>
  <si>
    <t>지  역
(시·군·구)</t>
    <phoneticPr fontId="3" type="noConversion"/>
  </si>
  <si>
    <t>※ 2011 하수도통계자료</t>
    <phoneticPr fontId="3" type="noConversion"/>
  </si>
  <si>
    <t>옹진군</t>
  </si>
  <si>
    <t>강화군</t>
  </si>
  <si>
    <t>서   구</t>
  </si>
  <si>
    <t>계양구</t>
  </si>
  <si>
    <t>부평구</t>
  </si>
  <si>
    <t>남동구</t>
  </si>
  <si>
    <t>연수구</t>
  </si>
  <si>
    <t>남   구</t>
  </si>
  <si>
    <t>동   구</t>
  </si>
  <si>
    <t>중   구</t>
  </si>
  <si>
    <t>총인구</t>
  </si>
  <si>
    <t>행정구역(시군구)별</t>
  </si>
  <si>
    <t>작성자 
직급: 시설7급
성명: 김희연
전화번호: 032-440-3704
이메일: khy1217@korea.kr</t>
    <phoneticPr fontId="3" type="noConversion"/>
  </si>
  <si>
    <t xml:space="preserve">    --&gt;&gt; 인구는 첨부한 통계청 인구(내국인+외국인)와 일치하여야 함</t>
    <phoneticPr fontId="3" type="noConversion"/>
  </si>
  <si>
    <t>검단천</t>
    <phoneticPr fontId="3" type="noConversion"/>
  </si>
  <si>
    <t>한강서해</t>
    <phoneticPr fontId="3" type="noConversion"/>
  </si>
  <si>
    <t>연안</t>
    <phoneticPr fontId="3" type="noConversion"/>
  </si>
  <si>
    <t>옹진군</t>
    <phoneticPr fontId="3" type="noConversion"/>
  </si>
  <si>
    <t>삼동암천, 삼흥천, 강화도</t>
    <phoneticPr fontId="3" type="noConversion"/>
  </si>
  <si>
    <t>지방 2급 동락천</t>
    <phoneticPr fontId="3" type="noConversion"/>
  </si>
  <si>
    <t>강화군</t>
    <phoneticPr fontId="3" type="noConversion"/>
  </si>
  <si>
    <t>검단천
계양천,임진강합류점</t>
    <phoneticPr fontId="3" type="noConversion"/>
  </si>
  <si>
    <t>한강서해
한강고양</t>
    <phoneticPr fontId="3" type="noConversion"/>
  </si>
  <si>
    <t>서구</t>
    <phoneticPr fontId="3" type="noConversion"/>
  </si>
  <si>
    <t>굴포천,계양천
검단천</t>
    <phoneticPr fontId="3" type="noConversion"/>
  </si>
  <si>
    <t>한강고양
한강서해</t>
    <phoneticPr fontId="3" type="noConversion"/>
  </si>
  <si>
    <t>국가하천
한강</t>
    <phoneticPr fontId="3" type="noConversion"/>
  </si>
  <si>
    <t>계양구</t>
    <phoneticPr fontId="3" type="noConversion"/>
  </si>
  <si>
    <t>굴포천
검단천,장수천</t>
    <phoneticPr fontId="3" type="noConversion"/>
  </si>
  <si>
    <t>지방하천 굴포천</t>
    <phoneticPr fontId="3" type="noConversion"/>
  </si>
  <si>
    <t>검단천,장수천</t>
    <phoneticPr fontId="3" type="noConversion"/>
  </si>
  <si>
    <t>남동구</t>
    <phoneticPr fontId="3" type="noConversion"/>
  </si>
  <si>
    <t>연수구</t>
    <phoneticPr fontId="3" type="noConversion"/>
  </si>
  <si>
    <t>동구</t>
    <phoneticPr fontId="3" type="noConversion"/>
  </si>
  <si>
    <t>검단천,영종도</t>
    <phoneticPr fontId="3" type="noConversion"/>
  </si>
  <si>
    <t>중구</t>
    <phoneticPr fontId="3" type="noConversion"/>
  </si>
  <si>
    <t>인천광역시</t>
    <phoneticPr fontId="3" type="noConversion"/>
  </si>
  <si>
    <t>오수처리인구</t>
    <phoneticPr fontId="3" type="noConversion"/>
  </si>
  <si>
    <t>2차차리</t>
    <phoneticPr fontId="3" type="noConversion"/>
  </si>
  <si>
    <t>소분류</t>
    <phoneticPr fontId="3" type="noConversion"/>
  </si>
  <si>
    <t>중분류</t>
    <phoneticPr fontId="3" type="noConversion"/>
  </si>
  <si>
    <t>고도처리인구보급률
(%)</t>
    <phoneticPr fontId="3" type="noConversion"/>
  </si>
  <si>
    <t>수계영향권별 분류</t>
    <phoneticPr fontId="3" type="noConversion"/>
  </si>
  <si>
    <t>1. 하수도 보급률</t>
    <phoneticPr fontId="3" type="noConversion"/>
  </si>
</sst>
</file>

<file path=xl/styles.xml><?xml version="1.0" encoding="utf-8"?>
<styleSheet xmlns="http://schemas.openxmlformats.org/spreadsheetml/2006/main">
  <numFmts count="9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_-;_-* &quot;-&quot;_-;_-@_-"/>
    <numFmt numFmtId="177" formatCode="_-* #,##0.0_-;\-* #,##0.0_-;_-* &quot;-&quot;?_-;_-@_-"/>
    <numFmt numFmtId="178" formatCode="0.0_);[Red]\(0.0\)"/>
    <numFmt numFmtId="179" formatCode="_-* #,##0.00_-;\-* #,##0_-;_-* &quot;-&quot;_-;_-@_-"/>
    <numFmt numFmtId="180" formatCode="_-* #,##0.00_-;\-* #,##0.00_-;_-* &quot;-&quot;_-;_-@_-"/>
    <numFmt numFmtId="181" formatCode="_-* #,##0.0_-;\-* #,##0.0_-;_-* &quot;-&quot;_-;_-@_-"/>
    <numFmt numFmtId="182" formatCode="_-* #,##0_-;\-* #,##0_-;_-* &quot;-&quot;??_-;_-@_-"/>
  </numFmts>
  <fonts count="30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color indexed="8"/>
      <name val="굴림체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돋움"/>
      <family val="3"/>
      <charset val="129"/>
    </font>
    <font>
      <sz val="10"/>
      <color rgb="FF0000FF"/>
      <name val="굴림체"/>
      <family val="3"/>
      <charset val="129"/>
    </font>
    <font>
      <b/>
      <sz val="13"/>
      <color rgb="FF0000FF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indexed="8"/>
      <name val="굴림"/>
      <family val="3"/>
      <charset val="129"/>
    </font>
    <font>
      <b/>
      <sz val="10"/>
      <color rgb="FF232323"/>
      <name val="굴림"/>
      <family val="3"/>
      <charset val="129"/>
    </font>
    <font>
      <b/>
      <sz val="10"/>
      <color theme="1"/>
      <name val="굴림"/>
      <family val="3"/>
      <charset val="129"/>
    </font>
    <font>
      <sz val="14"/>
      <color indexed="8"/>
      <name val="굴림체"/>
      <family val="3"/>
      <charset val="129"/>
    </font>
    <font>
      <sz val="14"/>
      <name val="굴림체"/>
      <family val="3"/>
      <charset val="129"/>
    </font>
    <font>
      <sz val="14"/>
      <color indexed="12"/>
      <name val="굴림체"/>
      <family val="3"/>
      <charset val="129"/>
    </font>
    <font>
      <b/>
      <sz val="14"/>
      <color indexed="12"/>
      <name val="굴림체"/>
      <family val="3"/>
      <charset val="129"/>
    </font>
    <font>
      <sz val="11"/>
      <color indexed="8"/>
      <name val="돋움체"/>
      <family val="3"/>
      <charset val="129"/>
    </font>
    <font>
      <sz val="11"/>
      <color rgb="FFFF0000"/>
      <name val="돋움체"/>
      <family val="3"/>
      <charset val="129"/>
    </font>
    <font>
      <sz val="11"/>
      <color rgb="FF00B050"/>
      <name val="돋움체"/>
      <family val="3"/>
      <charset val="129"/>
    </font>
    <font>
      <sz val="11"/>
      <name val="돋움체"/>
      <family val="3"/>
      <charset val="129"/>
    </font>
    <font>
      <sz val="11"/>
      <color rgb="FF0070C0"/>
      <name val="돋움체"/>
      <family val="3"/>
      <charset val="129"/>
    </font>
    <font>
      <b/>
      <sz val="11"/>
      <name val="돋움체"/>
      <family val="3"/>
      <charset val="129"/>
    </font>
    <font>
      <b/>
      <sz val="11"/>
      <color indexed="8"/>
      <name val="돋움체"/>
      <family val="3"/>
      <charset val="129"/>
    </font>
    <font>
      <b/>
      <sz val="11"/>
      <color rgb="FF0070C0"/>
      <name val="돋움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휴먼옛체"/>
      <family val="1"/>
      <charset val="129"/>
    </font>
    <font>
      <b/>
      <sz val="12"/>
      <color indexed="8"/>
      <name val="굴림체"/>
      <family val="3"/>
      <charset val="129"/>
    </font>
    <font>
      <sz val="11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5EBCC"/>
        <bgColor indexed="64"/>
      </patternFill>
    </fill>
    <fill>
      <patternFill patternType="solid">
        <fgColor rgb="FFBCCCE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8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29" fillId="0" borderId="0">
      <alignment vertical="center"/>
    </xf>
    <xf numFmtId="0" fontId="1" fillId="0" borderId="0"/>
  </cellStyleXfs>
  <cellXfs count="182">
    <xf numFmtId="0" fontId="0" fillId="0" borderId="0" xfId="0"/>
    <xf numFmtId="0" fontId="2" fillId="0" borderId="0" xfId="0" applyFont="1" applyFill="1" applyAlignment="1">
      <alignment wrapText="1"/>
    </xf>
    <xf numFmtId="176" fontId="2" fillId="0" borderId="0" xfId="0" applyNumberFormat="1" applyFont="1" applyFill="1" applyAlignment="1">
      <alignment horizontal="center" wrapText="1"/>
    </xf>
    <xf numFmtId="41" fontId="2" fillId="0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4" fillId="0" borderId="0" xfId="0" applyFont="1" applyFill="1" applyAlignment="1">
      <alignment shrinkToFit="1"/>
    </xf>
    <xf numFmtId="177" fontId="1" fillId="3" borderId="1" xfId="0" applyNumberFormat="1" applyFont="1" applyFill="1" applyBorder="1" applyAlignment="1" applyProtection="1">
      <alignment horizontal="center" vertical="center" shrinkToFit="1"/>
    </xf>
    <xf numFmtId="177" fontId="1" fillId="2" borderId="1" xfId="0" applyNumberFormat="1" applyFont="1" applyFill="1" applyBorder="1" applyAlignment="1">
      <alignment horizontal="center" vertical="center" shrinkToFit="1"/>
    </xf>
    <xf numFmtId="41" fontId="1" fillId="2" borderId="1" xfId="0" applyNumberFormat="1" applyFont="1" applyFill="1" applyBorder="1" applyAlignment="1">
      <alignment horizontal="center" vertical="center" shrinkToFit="1"/>
    </xf>
    <xf numFmtId="41" fontId="1" fillId="3" borderId="1" xfId="0" applyNumberFormat="1" applyFont="1" applyFill="1" applyBorder="1" applyAlignment="1">
      <alignment horizontal="center" vertical="center" shrinkToFit="1"/>
    </xf>
    <xf numFmtId="177" fontId="1" fillId="3" borderId="1" xfId="0" applyNumberFormat="1" applyFont="1" applyFill="1" applyBorder="1" applyAlignment="1">
      <alignment horizontal="center" vertical="center" shrinkToFit="1"/>
    </xf>
    <xf numFmtId="41" fontId="1" fillId="0" borderId="2" xfId="0" applyNumberFormat="1" applyFont="1" applyFill="1" applyBorder="1" applyAlignment="1">
      <alignment horizontal="center" vertical="center" shrinkToFit="1"/>
    </xf>
    <xf numFmtId="177" fontId="5" fillId="4" borderId="1" xfId="0" applyNumberFormat="1" applyFont="1" applyFill="1" applyBorder="1" applyAlignment="1">
      <alignment horizontal="center" vertical="center" shrinkToFit="1"/>
    </xf>
    <xf numFmtId="41" fontId="5" fillId="4" borderId="1" xfId="0" applyNumberFormat="1" applyFont="1" applyFill="1" applyBorder="1" applyAlignment="1">
      <alignment horizontal="center" vertical="center" shrinkToFit="1"/>
    </xf>
    <xf numFmtId="41" fontId="5" fillId="4" borderId="1" xfId="0" applyNumberFormat="1" applyFont="1" applyFill="1" applyBorder="1" applyAlignment="1" applyProtection="1">
      <alignment horizontal="center" vertical="center" shrinkToFit="1"/>
    </xf>
    <xf numFmtId="177" fontId="5" fillId="4" borderId="1" xfId="0" applyNumberFormat="1" applyFont="1" applyFill="1" applyBorder="1" applyAlignment="1" applyProtection="1">
      <alignment horizontal="center" vertical="center" shrinkToFit="1"/>
    </xf>
    <xf numFmtId="41" fontId="5" fillId="4" borderId="2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/>
    <xf numFmtId="41" fontId="1" fillId="0" borderId="1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/>
    <xf numFmtId="177" fontId="1" fillId="0" borderId="3" xfId="0" applyNumberFormat="1" applyFont="1" applyFill="1" applyBorder="1" applyAlignment="1">
      <alignment horizontal="center" vertical="center" wrapText="1"/>
    </xf>
    <xf numFmtId="41" fontId="1" fillId="0" borderId="3" xfId="0" applyNumberFormat="1" applyFont="1" applyFill="1" applyBorder="1" applyAlignment="1">
      <alignment horizontal="center" vertical="center" wrapText="1"/>
    </xf>
    <xf numFmtId="41" fontId="1" fillId="0" borderId="4" xfId="0" applyNumberFormat="1" applyFont="1" applyFill="1" applyBorder="1" applyAlignment="1">
      <alignment horizontal="center" vertical="center" wrapText="1"/>
    </xf>
    <xf numFmtId="41" fontId="1" fillId="0" borderId="2" xfId="0" applyNumberFormat="1" applyFont="1" applyFill="1" applyBorder="1" applyAlignment="1"/>
    <xf numFmtId="41" fontId="1" fillId="0" borderId="1" xfId="0" applyNumberFormat="1" applyFont="1" applyFill="1" applyBorder="1" applyAlignment="1">
      <alignment horizontal="center" vertical="center" wrapText="1"/>
    </xf>
    <xf numFmtId="41" fontId="1" fillId="0" borderId="3" xfId="0" applyNumberFormat="1" applyFont="1" applyFill="1" applyBorder="1" applyAlignment="1">
      <alignment horizontal="center" vertical="center" wrapText="1"/>
    </xf>
    <xf numFmtId="177" fontId="1" fillId="0" borderId="5" xfId="0" applyNumberFormat="1" applyFont="1" applyFill="1" applyBorder="1" applyAlignment="1">
      <alignment horizontal="center" vertical="center" wrapText="1"/>
    </xf>
    <xf numFmtId="41" fontId="1" fillId="0" borderId="5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41" fontId="1" fillId="0" borderId="6" xfId="0" applyNumberFormat="1" applyFont="1" applyFill="1" applyBorder="1" applyAlignment="1"/>
    <xf numFmtId="41" fontId="1" fillId="0" borderId="7" xfId="0" applyNumberFormat="1" applyFont="1" applyFill="1" applyBorder="1" applyAlignment="1">
      <alignment horizontal="center" vertical="center" wrapText="1"/>
    </xf>
    <xf numFmtId="41" fontId="1" fillId="0" borderId="6" xfId="0" applyNumberFormat="1" applyFont="1" applyFill="1" applyBorder="1" applyAlignment="1">
      <alignment horizontal="center" vertical="center" wrapText="1"/>
    </xf>
    <xf numFmtId="41" fontId="1" fillId="0" borderId="8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41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41" fontId="10" fillId="5" borderId="1" xfId="1" applyFont="1" applyFill="1" applyBorder="1" applyAlignment="1">
      <alignment horizontal="center" vertical="center" shrinkToFit="1"/>
    </xf>
    <xf numFmtId="49" fontId="11" fillId="5" borderId="1" xfId="0" applyNumberFormat="1" applyFont="1" applyFill="1" applyBorder="1" applyAlignment="1">
      <alignment horizontal="center" vertical="center" wrapText="1"/>
    </xf>
    <xf numFmtId="49" fontId="11" fillId="6" borderId="1" xfId="0" applyNumberFormat="1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1" fontId="12" fillId="0" borderId="0" xfId="0" applyNumberFormat="1" applyFont="1" applyFill="1" applyAlignment="1">
      <alignment horizont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176" fontId="12" fillId="0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0" fontId="14" fillId="0" borderId="0" xfId="0" applyFont="1" applyBorder="1" applyAlignment="1">
      <alignment horizontal="center" wrapText="1"/>
    </xf>
    <xf numFmtId="0" fontId="15" fillId="0" borderId="12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41" fontId="2" fillId="0" borderId="0" xfId="1" applyFont="1" applyFill="1" applyAlignment="1">
      <alignment horizontal="center" wrapText="1"/>
    </xf>
    <xf numFmtId="0" fontId="16" fillId="0" borderId="0" xfId="0" applyFont="1" applyFill="1" applyAlignment="1">
      <alignment wrapText="1"/>
    </xf>
    <xf numFmtId="178" fontId="17" fillId="8" borderId="15" xfId="0" applyNumberFormat="1" applyFont="1" applyFill="1" applyBorder="1" applyAlignment="1">
      <alignment horizontal="right" vertical="center" shrinkToFit="1"/>
    </xf>
    <xf numFmtId="178" fontId="17" fillId="3" borderId="1" xfId="1" applyNumberFormat="1" applyFont="1" applyFill="1" applyBorder="1" applyAlignment="1">
      <alignment horizontal="right" vertical="center" shrinkToFit="1"/>
    </xf>
    <xf numFmtId="179" fontId="17" fillId="0" borderId="1" xfId="0" applyNumberFormat="1" applyFont="1" applyFill="1" applyBorder="1" applyAlignment="1">
      <alignment horizontal="center" vertical="center" shrinkToFit="1"/>
    </xf>
    <xf numFmtId="41" fontId="17" fillId="0" borderId="1" xfId="0" applyNumberFormat="1" applyFont="1" applyFill="1" applyBorder="1" applyAlignment="1">
      <alignment horizontal="center" vertical="center" shrinkToFit="1"/>
    </xf>
    <xf numFmtId="41" fontId="17" fillId="0" borderId="1" xfId="1" applyNumberFormat="1" applyFont="1" applyFill="1" applyBorder="1" applyAlignment="1">
      <alignment horizontal="center" vertical="center" shrinkToFit="1"/>
    </xf>
    <xf numFmtId="41" fontId="17" fillId="2" borderId="1" xfId="1" applyNumberFormat="1" applyFont="1" applyFill="1" applyBorder="1" applyAlignment="1">
      <alignment horizontal="center" vertical="center" shrinkToFit="1"/>
    </xf>
    <xf numFmtId="41" fontId="17" fillId="3" borderId="1" xfId="1" applyFont="1" applyFill="1" applyBorder="1" applyAlignment="1">
      <alignment horizontal="center" vertical="center" shrinkToFit="1"/>
    </xf>
    <xf numFmtId="41" fontId="17" fillId="2" borderId="1" xfId="0" applyNumberFormat="1" applyFont="1" applyFill="1" applyBorder="1" applyAlignment="1">
      <alignment horizontal="center" vertical="center" wrapText="1"/>
    </xf>
    <xf numFmtId="41" fontId="17" fillId="3" borderId="1" xfId="1" applyNumberFormat="1" applyFont="1" applyFill="1" applyBorder="1" applyAlignment="1">
      <alignment horizontal="center" vertical="center" shrinkToFit="1"/>
    </xf>
    <xf numFmtId="179" fontId="17" fillId="3" borderId="1" xfId="1" applyNumberFormat="1" applyFont="1" applyFill="1" applyBorder="1" applyAlignment="1">
      <alignment horizontal="center" vertical="center" shrinkToFit="1"/>
    </xf>
    <xf numFmtId="41" fontId="17" fillId="9" borderId="1" xfId="0" applyNumberFormat="1" applyFont="1" applyFill="1" applyBorder="1" applyAlignment="1">
      <alignment horizontal="center" vertical="center" shrinkToFit="1"/>
    </xf>
    <xf numFmtId="0" fontId="17" fillId="2" borderId="1" xfId="0" applyNumberFormat="1" applyFont="1" applyFill="1" applyBorder="1" applyAlignment="1">
      <alignment horizontal="center" vertical="center" shrinkToFit="1"/>
    </xf>
    <xf numFmtId="0" fontId="17" fillId="2" borderId="1" xfId="0" applyNumberFormat="1" applyFont="1" applyFill="1" applyBorder="1" applyAlignment="1">
      <alignment horizontal="center" vertical="center" wrapText="1" shrinkToFit="1"/>
    </xf>
    <xf numFmtId="0" fontId="16" fillId="2" borderId="1" xfId="0" applyNumberFormat="1" applyFont="1" applyFill="1" applyBorder="1" applyAlignment="1">
      <alignment horizontal="center" vertical="center" wrapText="1" shrinkToFit="1"/>
    </xf>
    <xf numFmtId="0" fontId="16" fillId="2" borderId="1" xfId="1" applyNumberFormat="1" applyFont="1" applyFill="1" applyBorder="1" applyAlignment="1">
      <alignment horizontal="center" vertical="center" shrinkToFit="1"/>
    </xf>
    <xf numFmtId="0" fontId="16" fillId="0" borderId="2" xfId="1" applyNumberFormat="1" applyFont="1" applyFill="1" applyBorder="1" applyAlignment="1">
      <alignment horizontal="center" vertical="center" shrinkToFit="1"/>
    </xf>
    <xf numFmtId="0" fontId="18" fillId="0" borderId="0" xfId="0" applyFont="1" applyFill="1" applyAlignment="1">
      <alignment wrapText="1"/>
    </xf>
    <xf numFmtId="178" fontId="18" fillId="8" borderId="16" xfId="0" applyNumberFormat="1" applyFont="1" applyFill="1" applyBorder="1" applyAlignment="1">
      <alignment horizontal="right" vertical="center" shrinkToFit="1"/>
    </xf>
    <xf numFmtId="178" fontId="18" fillId="3" borderId="17" xfId="1" applyNumberFormat="1" applyFont="1" applyFill="1" applyBorder="1" applyAlignment="1">
      <alignment horizontal="right" vertical="center" shrinkToFit="1"/>
    </xf>
    <xf numFmtId="179" fontId="18" fillId="2" borderId="17" xfId="0" applyNumberFormat="1" applyFont="1" applyFill="1" applyBorder="1" applyAlignment="1">
      <alignment horizontal="center" vertical="center" shrinkToFit="1"/>
    </xf>
    <xf numFmtId="41" fontId="18" fillId="2" borderId="17" xfId="0" applyNumberFormat="1" applyFont="1" applyFill="1" applyBorder="1" applyAlignment="1">
      <alignment horizontal="center" vertical="center" shrinkToFit="1"/>
    </xf>
    <xf numFmtId="41" fontId="18" fillId="2" borderId="17" xfId="1" applyNumberFormat="1" applyFont="1" applyFill="1" applyBorder="1" applyAlignment="1">
      <alignment horizontal="center" vertical="center" shrinkToFit="1"/>
    </xf>
    <xf numFmtId="41" fontId="18" fillId="0" borderId="17" xfId="1" applyNumberFormat="1" applyFont="1" applyFill="1" applyBorder="1" applyAlignment="1">
      <alignment horizontal="center" vertical="center" shrinkToFit="1"/>
    </xf>
    <xf numFmtId="41" fontId="18" fillId="3" borderId="17" xfId="1" applyFont="1" applyFill="1" applyBorder="1" applyAlignment="1">
      <alignment horizontal="center" vertical="center" shrinkToFit="1"/>
    </xf>
    <xf numFmtId="180" fontId="18" fillId="2" borderId="17" xfId="0" applyNumberFormat="1" applyFont="1" applyFill="1" applyBorder="1" applyAlignment="1">
      <alignment horizontal="center" vertical="center" shrinkToFit="1"/>
    </xf>
    <xf numFmtId="41" fontId="18" fillId="0" borderId="17" xfId="0" applyNumberFormat="1" applyFont="1" applyFill="1" applyBorder="1" applyAlignment="1">
      <alignment horizontal="center" vertical="center" shrinkToFit="1"/>
    </xf>
    <xf numFmtId="41" fontId="18" fillId="3" borderId="17" xfId="1" applyNumberFormat="1" applyFont="1" applyFill="1" applyBorder="1" applyAlignment="1">
      <alignment horizontal="center" vertical="center" shrinkToFit="1"/>
    </xf>
    <xf numFmtId="179" fontId="18" fillId="3" borderId="17" xfId="1" applyNumberFormat="1" applyFont="1" applyFill="1" applyBorder="1" applyAlignment="1">
      <alignment horizontal="center" vertical="center" shrinkToFit="1"/>
    </xf>
    <xf numFmtId="41" fontId="18" fillId="9" borderId="17" xfId="0" applyNumberFormat="1" applyFont="1" applyFill="1" applyBorder="1" applyAlignment="1">
      <alignment horizontal="center" vertical="center" shrinkToFit="1"/>
    </xf>
    <xf numFmtId="0" fontId="18" fillId="2" borderId="17" xfId="0" applyNumberFormat="1" applyFont="1" applyFill="1" applyBorder="1" applyAlignment="1">
      <alignment horizontal="center" vertical="center" shrinkToFit="1"/>
    </xf>
    <xf numFmtId="0" fontId="18" fillId="2" borderId="17" xfId="0" applyNumberFormat="1" applyFont="1" applyFill="1" applyBorder="1" applyAlignment="1">
      <alignment horizontal="center" vertical="center" wrapText="1" shrinkToFit="1"/>
    </xf>
    <xf numFmtId="0" fontId="18" fillId="2" borderId="17" xfId="1" applyNumberFormat="1" applyFont="1" applyFill="1" applyBorder="1" applyAlignment="1">
      <alignment horizontal="center" vertical="center" shrinkToFit="1"/>
    </xf>
    <xf numFmtId="0" fontId="18" fillId="0" borderId="18" xfId="1" applyNumberFormat="1" applyFont="1" applyFill="1" applyBorder="1" applyAlignment="1">
      <alignment horizontal="center" vertical="center" shrinkToFit="1"/>
    </xf>
    <xf numFmtId="178" fontId="19" fillId="8" borderId="15" xfId="0" applyNumberFormat="1" applyFont="1" applyFill="1" applyBorder="1" applyAlignment="1">
      <alignment horizontal="right" vertical="center" shrinkToFit="1"/>
    </xf>
    <xf numFmtId="178" fontId="16" fillId="3" borderId="1" xfId="1" applyNumberFormat="1" applyFont="1" applyFill="1" applyBorder="1" applyAlignment="1">
      <alignment horizontal="right" vertical="center" shrinkToFit="1"/>
    </xf>
    <xf numFmtId="179" fontId="16" fillId="2" borderId="1" xfId="0" applyNumberFormat="1" applyFont="1" applyFill="1" applyBorder="1" applyAlignment="1">
      <alignment horizontal="center" vertical="center" wrapText="1"/>
    </xf>
    <xf numFmtId="41" fontId="16" fillId="2" borderId="1" xfId="0" applyNumberFormat="1" applyFont="1" applyFill="1" applyBorder="1" applyAlignment="1">
      <alignment horizontal="center" vertical="center" wrapText="1"/>
    </xf>
    <xf numFmtId="41" fontId="16" fillId="2" borderId="1" xfId="1" applyNumberFormat="1" applyFont="1" applyFill="1" applyBorder="1" applyAlignment="1">
      <alignment horizontal="center" vertical="center" wrapText="1"/>
    </xf>
    <xf numFmtId="41" fontId="20" fillId="3" borderId="1" xfId="1" applyFont="1" applyFill="1" applyBorder="1" applyAlignment="1">
      <alignment horizontal="center" vertical="center" shrinkToFit="1"/>
    </xf>
    <xf numFmtId="181" fontId="16" fillId="2" borderId="1" xfId="0" applyNumberFormat="1" applyFont="1" applyFill="1" applyBorder="1" applyAlignment="1">
      <alignment horizontal="center" vertical="center" wrapText="1"/>
    </xf>
    <xf numFmtId="41" fontId="16" fillId="0" borderId="1" xfId="0" applyNumberFormat="1" applyFont="1" applyFill="1" applyBorder="1" applyAlignment="1">
      <alignment horizontal="center" vertical="center" shrinkToFit="1"/>
    </xf>
    <xf numFmtId="41" fontId="16" fillId="3" borderId="1" xfId="1" applyNumberFormat="1" applyFont="1" applyFill="1" applyBorder="1" applyAlignment="1">
      <alignment horizontal="center" vertical="center" shrinkToFit="1"/>
    </xf>
    <xf numFmtId="41" fontId="19" fillId="3" borderId="1" xfId="1" applyFont="1" applyFill="1" applyBorder="1" applyAlignment="1">
      <alignment horizontal="center" vertical="center" shrinkToFit="1"/>
    </xf>
    <xf numFmtId="179" fontId="16" fillId="3" borderId="1" xfId="1" applyNumberFormat="1" applyFont="1" applyFill="1" applyBorder="1" applyAlignment="1">
      <alignment horizontal="center" vertical="center" shrinkToFit="1"/>
    </xf>
    <xf numFmtId="41" fontId="19" fillId="9" borderId="1" xfId="0" applyNumberFormat="1" applyFont="1" applyFill="1" applyBorder="1" applyAlignment="1">
      <alignment horizontal="center" vertical="center" shrinkToFit="1"/>
    </xf>
    <xf numFmtId="0" fontId="16" fillId="2" borderId="1" xfId="0" applyNumberFormat="1" applyFont="1" applyFill="1" applyBorder="1" applyAlignment="1">
      <alignment horizontal="center" vertical="center" shrinkToFi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center" vertical="center" wrapText="1"/>
    </xf>
    <xf numFmtId="179" fontId="16" fillId="2" borderId="1" xfId="0" applyNumberFormat="1" applyFont="1" applyFill="1" applyBorder="1" applyAlignment="1">
      <alignment horizontal="right" vertical="center" shrinkToFit="1"/>
    </xf>
    <xf numFmtId="41" fontId="16" fillId="2" borderId="1" xfId="0" applyNumberFormat="1" applyFont="1" applyFill="1" applyBorder="1" applyAlignment="1">
      <alignment horizontal="right" vertical="center" shrinkToFit="1"/>
    </xf>
    <xf numFmtId="41" fontId="16" fillId="2" borderId="1" xfId="1" applyNumberFormat="1" applyFont="1" applyFill="1" applyBorder="1" applyAlignment="1">
      <alignment horizontal="right" vertical="center" shrinkToFit="1"/>
    </xf>
    <xf numFmtId="178" fontId="18" fillId="8" borderId="15" xfId="0" applyNumberFormat="1" applyFont="1" applyFill="1" applyBorder="1" applyAlignment="1">
      <alignment horizontal="right" vertical="center" shrinkToFit="1"/>
    </xf>
    <xf numFmtId="178" fontId="18" fillId="3" borderId="1" xfId="1" applyNumberFormat="1" applyFont="1" applyFill="1" applyBorder="1" applyAlignment="1">
      <alignment horizontal="right" vertical="center" shrinkToFit="1"/>
    </xf>
    <xf numFmtId="179" fontId="18" fillId="2" borderId="1" xfId="0" applyNumberFormat="1" applyFont="1" applyFill="1" applyBorder="1" applyAlignment="1">
      <alignment horizontal="center" vertical="center" shrinkToFit="1"/>
    </xf>
    <xf numFmtId="41" fontId="18" fillId="0" borderId="1" xfId="0" applyNumberFormat="1" applyFont="1" applyFill="1" applyBorder="1" applyAlignment="1">
      <alignment horizontal="center" vertical="center" shrinkToFit="1"/>
    </xf>
    <xf numFmtId="41" fontId="18" fillId="2" borderId="1" xfId="1" applyNumberFormat="1" applyFont="1" applyFill="1" applyBorder="1" applyAlignment="1">
      <alignment horizontal="center" vertical="center" shrinkToFit="1"/>
    </xf>
    <xf numFmtId="41" fontId="18" fillId="3" borderId="1" xfId="1" applyFont="1" applyFill="1" applyBorder="1" applyAlignment="1">
      <alignment horizontal="center" vertical="center" shrinkToFit="1"/>
    </xf>
    <xf numFmtId="41" fontId="18" fillId="2" borderId="1" xfId="0" applyNumberFormat="1" applyFont="1" applyFill="1" applyBorder="1" applyAlignment="1">
      <alignment horizontal="center" vertical="center" shrinkToFit="1"/>
    </xf>
    <xf numFmtId="41" fontId="18" fillId="3" borderId="1" xfId="1" applyNumberFormat="1" applyFont="1" applyFill="1" applyBorder="1" applyAlignment="1">
      <alignment horizontal="center" vertical="center" shrinkToFit="1"/>
    </xf>
    <xf numFmtId="179" fontId="18" fillId="3" borderId="1" xfId="1" applyNumberFormat="1" applyFont="1" applyFill="1" applyBorder="1" applyAlignment="1">
      <alignment horizontal="center" vertical="center" shrinkToFit="1"/>
    </xf>
    <xf numFmtId="41" fontId="18" fillId="9" borderId="1" xfId="0" applyNumberFormat="1" applyFont="1" applyFill="1" applyBorder="1" applyAlignment="1">
      <alignment horizontal="center" vertical="center" shrinkToFit="1"/>
    </xf>
    <xf numFmtId="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NumberFormat="1" applyFont="1" applyFill="1" applyBorder="1" applyAlignment="1">
      <alignment horizontal="center" vertical="center" wrapText="1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179" fontId="16" fillId="0" borderId="1" xfId="0" applyNumberFormat="1" applyFont="1" applyFill="1" applyBorder="1" applyAlignment="1">
      <alignment horizontal="center" vertical="center" shrinkToFit="1"/>
    </xf>
    <xf numFmtId="41" fontId="16" fillId="0" borderId="1" xfId="1" applyNumberFormat="1" applyFont="1" applyFill="1" applyBorder="1" applyAlignment="1">
      <alignment horizontal="center" vertical="center" shrinkToFit="1"/>
    </xf>
    <xf numFmtId="41" fontId="16" fillId="2" borderId="1" xfId="1" applyNumberFormat="1" applyFont="1" applyFill="1" applyBorder="1" applyAlignment="1">
      <alignment horizontal="center" vertical="center" shrinkToFit="1"/>
    </xf>
    <xf numFmtId="41" fontId="16" fillId="2" borderId="1" xfId="0" applyNumberFormat="1" applyFont="1" applyFill="1" applyBorder="1" applyAlignment="1">
      <alignment horizontal="center" vertical="center" shrinkToFit="1"/>
    </xf>
    <xf numFmtId="179" fontId="18" fillId="0" borderId="1" xfId="0" applyNumberFormat="1" applyFont="1" applyFill="1" applyBorder="1" applyAlignment="1">
      <alignment horizontal="center" vertical="center" shrinkToFit="1"/>
    </xf>
    <xf numFmtId="41" fontId="18" fillId="0" borderId="1" xfId="1" applyNumberFormat="1" applyFont="1" applyFill="1" applyBorder="1" applyAlignment="1">
      <alignment horizontal="center" vertical="center" shrinkToFit="1"/>
    </xf>
    <xf numFmtId="41" fontId="18" fillId="2" borderId="1" xfId="0" applyNumberFormat="1" applyFont="1" applyFill="1" applyBorder="1" applyAlignment="1">
      <alignment horizontal="center" vertical="center" wrapText="1"/>
    </xf>
    <xf numFmtId="41" fontId="18" fillId="2" borderId="1" xfId="1" applyNumberFormat="1" applyFont="1" applyFill="1" applyBorder="1" applyAlignment="1">
      <alignment horizontal="center" vertical="center" wrapText="1"/>
    </xf>
    <xf numFmtId="177" fontId="18" fillId="0" borderId="1" xfId="0" applyNumberFormat="1" applyFont="1" applyFill="1" applyBorder="1" applyAlignment="1">
      <alignment horizontal="center" vertical="center" shrinkToFit="1"/>
    </xf>
    <xf numFmtId="41" fontId="17" fillId="2" borderId="1" xfId="1" applyNumberFormat="1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 shrinkToFit="1"/>
    </xf>
    <xf numFmtId="0" fontId="17" fillId="2" borderId="1" xfId="1" applyNumberFormat="1" applyFont="1" applyFill="1" applyBorder="1" applyAlignment="1">
      <alignment horizontal="center" vertical="center" shrinkToFit="1"/>
    </xf>
    <xf numFmtId="179" fontId="16" fillId="2" borderId="1" xfId="0" applyNumberFormat="1" applyFont="1" applyFill="1" applyBorder="1" applyAlignment="1">
      <alignment horizontal="center" vertical="center" shrinkToFit="1"/>
    </xf>
    <xf numFmtId="177" fontId="16" fillId="2" borderId="1" xfId="0" applyNumberFormat="1" applyFont="1" applyFill="1" applyBorder="1" applyAlignment="1">
      <alignment horizontal="center" vertical="center" shrinkToFit="1"/>
    </xf>
    <xf numFmtId="0" fontId="16" fillId="2" borderId="2" xfId="1" applyNumberFormat="1" applyFont="1" applyFill="1" applyBorder="1" applyAlignment="1">
      <alignment horizontal="center" vertical="center" shrinkToFit="1"/>
    </xf>
    <xf numFmtId="41" fontId="16" fillId="0" borderId="0" xfId="0" applyNumberFormat="1" applyFont="1" applyFill="1" applyAlignment="1">
      <alignment wrapText="1"/>
    </xf>
    <xf numFmtId="178" fontId="21" fillId="8" borderId="15" xfId="0" applyNumberFormat="1" applyFont="1" applyFill="1" applyBorder="1" applyAlignment="1">
      <alignment horizontal="right" vertical="center" shrinkToFit="1"/>
    </xf>
    <xf numFmtId="178" fontId="22" fillId="3" borderId="1" xfId="1" applyNumberFormat="1" applyFont="1" applyFill="1" applyBorder="1" applyAlignment="1">
      <alignment horizontal="right" vertical="center" shrinkToFit="1"/>
    </xf>
    <xf numFmtId="41" fontId="22" fillId="2" borderId="1" xfId="1" applyNumberFormat="1" applyFont="1" applyFill="1" applyBorder="1" applyAlignment="1">
      <alignment horizontal="center" vertical="center" shrinkToFit="1"/>
    </xf>
    <xf numFmtId="41" fontId="23" fillId="3" borderId="1" xfId="1" applyFont="1" applyFill="1" applyBorder="1" applyAlignment="1">
      <alignment horizontal="center" vertical="center" shrinkToFit="1"/>
    </xf>
    <xf numFmtId="41" fontId="22" fillId="2" borderId="1" xfId="0" applyNumberFormat="1" applyFont="1" applyFill="1" applyBorder="1" applyAlignment="1">
      <alignment horizontal="center" vertical="center" shrinkToFit="1"/>
    </xf>
    <xf numFmtId="41" fontId="22" fillId="3" borderId="1" xfId="1" applyNumberFormat="1" applyFont="1" applyFill="1" applyBorder="1" applyAlignment="1">
      <alignment horizontal="center" vertical="center" shrinkToFit="1"/>
    </xf>
    <xf numFmtId="179" fontId="22" fillId="3" borderId="1" xfId="1" applyNumberFormat="1" applyFont="1" applyFill="1" applyBorder="1" applyAlignment="1">
      <alignment horizontal="center" vertical="center" shrinkToFit="1"/>
    </xf>
    <xf numFmtId="41" fontId="21" fillId="3" borderId="1" xfId="1" applyFont="1" applyFill="1" applyBorder="1" applyAlignment="1">
      <alignment horizontal="center" vertical="center" shrinkToFit="1"/>
    </xf>
    <xf numFmtId="41" fontId="21" fillId="9" borderId="1" xfId="0" applyNumberFormat="1" applyFont="1" applyFill="1" applyBorder="1" applyAlignment="1">
      <alignment horizontal="center" vertical="center" shrinkToFit="1"/>
    </xf>
    <xf numFmtId="0" fontId="22" fillId="2" borderId="1" xfId="0" applyNumberFormat="1" applyFont="1" applyFill="1" applyBorder="1" applyAlignment="1">
      <alignment horizontal="center" vertical="center" shrinkToFit="1"/>
    </xf>
    <xf numFmtId="0" fontId="22" fillId="2" borderId="1" xfId="0" applyNumberFormat="1" applyFont="1" applyFill="1" applyBorder="1" applyAlignment="1">
      <alignment horizontal="center" vertical="center" wrapText="1" shrinkToFit="1"/>
    </xf>
    <xf numFmtId="0" fontId="22" fillId="2" borderId="1" xfId="1" applyNumberFormat="1" applyFont="1" applyFill="1" applyBorder="1" applyAlignment="1">
      <alignment horizontal="center" vertical="center" shrinkToFit="1"/>
    </xf>
    <xf numFmtId="0" fontId="22" fillId="2" borderId="2" xfId="1" applyNumberFormat="1" applyFont="1" applyFill="1" applyBorder="1" applyAlignment="1">
      <alignment horizontal="center" vertical="center" shrinkToFit="1"/>
    </xf>
    <xf numFmtId="0" fontId="16" fillId="0" borderId="0" xfId="0" applyFont="1" applyFill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176" fontId="19" fillId="0" borderId="1" xfId="0" applyNumberFormat="1" applyFont="1" applyFill="1" applyBorder="1" applyAlignment="1">
      <alignment horizontal="center" vertical="center" wrapText="1"/>
    </xf>
    <xf numFmtId="41" fontId="19" fillId="0" borderId="1" xfId="0" applyNumberFormat="1" applyFont="1" applyFill="1" applyBorder="1" applyAlignment="1">
      <alignment horizontal="center" vertical="center" wrapText="1"/>
    </xf>
    <xf numFmtId="41" fontId="19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6" xfId="0" applyNumberFormat="1" applyFont="1" applyFill="1" applyBorder="1" applyAlignment="1">
      <alignment horizontal="center" vertical="center" wrapText="1"/>
    </xf>
    <xf numFmtId="176" fontId="16" fillId="0" borderId="6" xfId="0" applyNumberFormat="1" applyFont="1" applyFill="1" applyBorder="1" applyAlignment="1">
      <alignment horizontal="center" vertical="center" wrapText="1"/>
    </xf>
    <xf numFmtId="41" fontId="19" fillId="0" borderId="6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9" fillId="2" borderId="6" xfId="0" applyNumberFormat="1" applyFont="1" applyFill="1" applyBorder="1" applyAlignment="1">
      <alignment horizontal="center" vertical="center" wrapText="1"/>
    </xf>
    <xf numFmtId="0" fontId="16" fillId="0" borderId="8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24" fillId="0" borderId="0" xfId="0" applyFont="1" applyFill="1" applyBorder="1" applyAlignment="1">
      <alignment wrapText="1"/>
    </xf>
    <xf numFmtId="176" fontId="24" fillId="0" borderId="0" xfId="0" applyNumberFormat="1" applyFont="1" applyFill="1" applyAlignment="1">
      <alignment horizontal="center" wrapText="1"/>
    </xf>
    <xf numFmtId="41" fontId="24" fillId="0" borderId="0" xfId="0" applyNumberFormat="1" applyFont="1" applyFill="1" applyAlignment="1">
      <alignment horizontal="center" wrapText="1"/>
    </xf>
    <xf numFmtId="0" fontId="25" fillId="0" borderId="0" xfId="0" applyFont="1" applyFill="1" applyAlignment="1">
      <alignment wrapText="1"/>
    </xf>
    <xf numFmtId="176" fontId="25" fillId="0" borderId="0" xfId="0" applyNumberFormat="1" applyFont="1" applyFill="1" applyAlignment="1">
      <alignment horizontal="center" wrapText="1"/>
    </xf>
    <xf numFmtId="41" fontId="25" fillId="0" borderId="0" xfId="0" applyNumberFormat="1" applyFont="1" applyFill="1" applyAlignment="1">
      <alignment horizontal="center" wrapText="1"/>
    </xf>
    <xf numFmtId="0" fontId="26" fillId="0" borderId="0" xfId="0" applyFont="1" applyFill="1" applyAlignment="1">
      <alignment wrapText="1"/>
    </xf>
    <xf numFmtId="176" fontId="26" fillId="0" borderId="0" xfId="0" applyNumberFormat="1" applyFont="1" applyFill="1" applyAlignment="1">
      <alignment horizontal="center" wrapText="1"/>
    </xf>
    <xf numFmtId="41" fontId="26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 indent="1"/>
    </xf>
    <xf numFmtId="0" fontId="2" fillId="0" borderId="0" xfId="0" applyFont="1" applyFill="1" applyAlignment="1">
      <alignment horizontal="left" wrapText="1"/>
    </xf>
  </cellXfs>
  <cellStyles count="10">
    <cellStyle name="백분율 2" xfId="2"/>
    <cellStyle name="쉼표 [0]" xfId="1" builtinId="6"/>
    <cellStyle name="쉼표 [0] 9" xfId="3"/>
    <cellStyle name="콤마 [0]_부산광역시" xfId="4"/>
    <cellStyle name="통화 [0] 2" xfId="5"/>
    <cellStyle name="표준" xfId="0" builtinId="0"/>
    <cellStyle name="표준 10" xfId="6"/>
    <cellStyle name="표준 2" xfId="7"/>
    <cellStyle name="표준 3" xfId="8"/>
    <cellStyle name="표준 3 2" xfId="9"/>
  </cellStyles>
  <dxfs count="3">
    <dxf>
      <fill>
        <patternFill>
          <bgColor rgb="FFFF33CC"/>
        </patternFill>
      </fill>
    </dxf>
    <dxf>
      <fill>
        <patternFill>
          <bgColor rgb="FFFF00FF"/>
        </patternFill>
      </fill>
    </dxf>
    <dxf>
      <fill>
        <patternFill>
          <bgColor rgb="FFFF33C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39"/>
  <sheetViews>
    <sheetView tabSelected="1" zoomScale="85" zoomScaleNormal="85" workbookViewId="0">
      <selection activeCell="D29" sqref="D29"/>
    </sheetView>
  </sheetViews>
  <sheetFormatPr defaultColWidth="3.21875" defaultRowHeight="12"/>
  <cols>
    <col min="1" max="1" width="12.77734375" style="1" bestFit="1" customWidth="1"/>
    <col min="2" max="2" width="5" style="4" customWidth="1"/>
    <col min="3" max="3" width="6.6640625" style="4" bestFit="1" customWidth="1"/>
    <col min="4" max="5" width="9.21875" style="4" customWidth="1"/>
    <col min="6" max="6" width="4.6640625" style="4" customWidth="1"/>
    <col min="7" max="7" width="11.21875" style="3" customWidth="1"/>
    <col min="8" max="8" width="9.109375" style="2" customWidth="1"/>
    <col min="9" max="9" width="10.77734375" style="2" customWidth="1"/>
    <col min="10" max="17" width="10.77734375" style="3" customWidth="1"/>
    <col min="18" max="18" width="5.6640625" style="3" customWidth="1"/>
    <col min="19" max="25" width="9.77734375" style="3" customWidth="1"/>
    <col min="26" max="26" width="9.77734375" style="2" customWidth="1"/>
    <col min="27" max="27" width="7.109375" style="2" customWidth="1"/>
    <col min="28" max="28" width="8.77734375" style="1" customWidth="1"/>
    <col min="29" max="29" width="3.21875" style="1"/>
    <col min="30" max="30" width="7" style="1" bestFit="1" customWidth="1"/>
    <col min="31" max="16384" width="3.21875" style="1"/>
  </cols>
  <sheetData>
    <row r="1" spans="1:30">
      <c r="A1" s="181"/>
      <c r="B1" s="181"/>
      <c r="C1" s="181"/>
      <c r="D1" s="1"/>
      <c r="E1" s="1"/>
      <c r="F1" s="1"/>
    </row>
    <row r="2" spans="1:30" s="177" customFormat="1" ht="27.75" customHeight="1">
      <c r="A2" s="180" t="s">
        <v>102</v>
      </c>
      <c r="B2" s="180"/>
      <c r="C2" s="180"/>
      <c r="D2" s="180"/>
      <c r="E2" s="180"/>
      <c r="F2" s="180"/>
      <c r="G2" s="180"/>
      <c r="H2" s="178"/>
      <c r="I2" s="178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8"/>
      <c r="AA2" s="178"/>
    </row>
    <row r="3" spans="1:30" s="174" customFormat="1" ht="27.75" customHeight="1">
      <c r="H3" s="175"/>
      <c r="I3" s="175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5"/>
      <c r="AA3" s="175"/>
    </row>
    <row r="4" spans="1:30" s="170" customFormat="1" ht="12.75" thickBot="1">
      <c r="G4" s="173"/>
      <c r="H4" s="172"/>
      <c r="I4" s="172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2"/>
      <c r="AA4" s="172"/>
      <c r="AB4" s="171"/>
    </row>
    <row r="5" spans="1:30" s="152" customFormat="1" ht="27" customHeight="1">
      <c r="A5" s="169" t="s">
        <v>57</v>
      </c>
      <c r="B5" s="167" t="s">
        <v>56</v>
      </c>
      <c r="C5" s="167" t="s">
        <v>55</v>
      </c>
      <c r="D5" s="168" t="s">
        <v>101</v>
      </c>
      <c r="E5" s="168"/>
      <c r="F5" s="167" t="s">
        <v>53</v>
      </c>
      <c r="G5" s="166" t="s">
        <v>52</v>
      </c>
      <c r="H5" s="165" t="s">
        <v>51</v>
      </c>
      <c r="I5" s="164" t="s">
        <v>50</v>
      </c>
      <c r="J5" s="164"/>
      <c r="K5" s="164"/>
      <c r="L5" s="164"/>
      <c r="M5" s="164"/>
      <c r="N5" s="164"/>
      <c r="O5" s="164"/>
      <c r="P5" s="164"/>
      <c r="Q5" s="164"/>
      <c r="R5" s="164"/>
      <c r="S5" s="164" t="s">
        <v>49</v>
      </c>
      <c r="T5" s="164"/>
      <c r="U5" s="164"/>
      <c r="V5" s="164"/>
      <c r="W5" s="164"/>
      <c r="X5" s="164"/>
      <c r="Y5" s="164"/>
      <c r="Z5" s="164"/>
      <c r="AA5" s="164" t="s">
        <v>48</v>
      </c>
      <c r="AB5" s="163" t="s">
        <v>100</v>
      </c>
    </row>
    <row r="6" spans="1:30" s="152" customFormat="1" ht="27" customHeight="1">
      <c r="A6" s="161"/>
      <c r="B6" s="159"/>
      <c r="C6" s="159"/>
      <c r="D6" s="162"/>
      <c r="E6" s="162"/>
      <c r="F6" s="159"/>
      <c r="G6" s="157"/>
      <c r="H6" s="158"/>
      <c r="I6" s="155" t="s">
        <v>46</v>
      </c>
      <c r="J6" s="157" t="s">
        <v>45</v>
      </c>
      <c r="K6" s="157"/>
      <c r="L6" s="157"/>
      <c r="M6" s="157"/>
      <c r="N6" s="157" t="s">
        <v>44</v>
      </c>
      <c r="O6" s="157"/>
      <c r="P6" s="157"/>
      <c r="Q6" s="157"/>
      <c r="R6" s="157" t="s">
        <v>43</v>
      </c>
      <c r="S6" s="157" t="s">
        <v>46</v>
      </c>
      <c r="T6" s="157" t="s">
        <v>41</v>
      </c>
      <c r="U6" s="157"/>
      <c r="V6" s="157"/>
      <c r="W6" s="157" t="s">
        <v>40</v>
      </c>
      <c r="X6" s="157"/>
      <c r="Y6" s="157"/>
      <c r="Z6" s="155" t="s">
        <v>43</v>
      </c>
      <c r="AA6" s="154"/>
      <c r="AB6" s="153"/>
    </row>
    <row r="7" spans="1:30" s="152" customFormat="1" ht="48" customHeight="1">
      <c r="A7" s="161"/>
      <c r="B7" s="159"/>
      <c r="C7" s="159"/>
      <c r="D7" s="160" t="s">
        <v>99</v>
      </c>
      <c r="E7" s="160" t="s">
        <v>98</v>
      </c>
      <c r="F7" s="159"/>
      <c r="G7" s="157"/>
      <c r="H7" s="158"/>
      <c r="I7" s="155"/>
      <c r="J7" s="156" t="s">
        <v>33</v>
      </c>
      <c r="K7" s="156" t="s">
        <v>32</v>
      </c>
      <c r="L7" s="156" t="s">
        <v>97</v>
      </c>
      <c r="M7" s="156" t="s">
        <v>30</v>
      </c>
      <c r="N7" s="156" t="s">
        <v>33</v>
      </c>
      <c r="O7" s="156" t="s">
        <v>32</v>
      </c>
      <c r="P7" s="156" t="s">
        <v>35</v>
      </c>
      <c r="Q7" s="156" t="s">
        <v>30</v>
      </c>
      <c r="R7" s="157"/>
      <c r="S7" s="157"/>
      <c r="T7" s="156" t="s">
        <v>29</v>
      </c>
      <c r="U7" s="156" t="s">
        <v>96</v>
      </c>
      <c r="V7" s="156" t="s">
        <v>26</v>
      </c>
      <c r="W7" s="156" t="s">
        <v>29</v>
      </c>
      <c r="X7" s="156" t="s">
        <v>96</v>
      </c>
      <c r="Y7" s="156" t="s">
        <v>26</v>
      </c>
      <c r="Z7" s="155"/>
      <c r="AA7" s="154"/>
      <c r="AB7" s="153"/>
    </row>
    <row r="8" spans="1:30" s="57" customFormat="1" ht="27.75" customHeight="1">
      <c r="A8" s="151" t="s">
        <v>95</v>
      </c>
      <c r="B8" s="150"/>
      <c r="C8" s="149"/>
      <c r="D8" s="148"/>
      <c r="E8" s="149"/>
      <c r="F8" s="148"/>
      <c r="G8" s="147">
        <f>SUM(G9:G18)</f>
        <v>2868868</v>
      </c>
      <c r="H8" s="145">
        <f>SUM(H9:H18)</f>
        <v>888.90786000000003</v>
      </c>
      <c r="I8" s="146">
        <f>SUM(I9:I18)</f>
        <v>2796616</v>
      </c>
      <c r="J8" s="145">
        <f>SUM(J9:J18)</f>
        <v>2796616</v>
      </c>
      <c r="K8" s="141">
        <f>SUM(K9:K18)</f>
        <v>0</v>
      </c>
      <c r="L8" s="141">
        <f>SUM(L9:L18)</f>
        <v>95337</v>
      </c>
      <c r="M8" s="141">
        <f>SUM(M9:M18)</f>
        <v>2701279</v>
      </c>
      <c r="N8" s="144">
        <f>SUM(N9:N18)</f>
        <v>0</v>
      </c>
      <c r="O8" s="143">
        <f>SUM(O9:O18)</f>
        <v>0</v>
      </c>
      <c r="P8" s="143">
        <f>SUM(P9:P18)</f>
        <v>0</v>
      </c>
      <c r="Q8" s="143">
        <f>SUM(Q9:Q18)</f>
        <v>0</v>
      </c>
      <c r="R8" s="143">
        <f>SUM(R9:R18)</f>
        <v>235.42786000000001</v>
      </c>
      <c r="S8" s="142">
        <f>T8+U8+V8+W8+X8+Y8</f>
        <v>72252</v>
      </c>
      <c r="T8" s="141">
        <f>SUM(T9:T18)</f>
        <v>0</v>
      </c>
      <c r="U8" s="141">
        <f>SUM(U9:U18)</f>
        <v>0</v>
      </c>
      <c r="V8" s="141">
        <f>SUM(V9:V18)</f>
        <v>0</v>
      </c>
      <c r="W8" s="141">
        <f>SUM(W9:W18)</f>
        <v>3903</v>
      </c>
      <c r="X8" s="141">
        <f>SUM(X9:X18)</f>
        <v>24426</v>
      </c>
      <c r="Y8" s="141">
        <f>SUM(Y9:Y18)</f>
        <v>43923</v>
      </c>
      <c r="Z8" s="141">
        <f>SUM(Z9:Z18)</f>
        <v>653.48</v>
      </c>
      <c r="AA8" s="140">
        <f>IF(ISERROR(I8/G8*100),0,I8/G8*100)</f>
        <v>97.481515357276805</v>
      </c>
      <c r="AB8" s="139">
        <f>IF(ISERROR(M8/G8*100),0,M8/G8*100)</f>
        <v>94.158357930723895</v>
      </c>
      <c r="AD8" s="138"/>
    </row>
    <row r="9" spans="1:30" s="57" customFormat="1" ht="27.75" customHeight="1">
      <c r="A9" s="137" t="s">
        <v>94</v>
      </c>
      <c r="B9" s="72" t="s">
        <v>75</v>
      </c>
      <c r="C9" s="71"/>
      <c r="D9" s="69" t="s">
        <v>74</v>
      </c>
      <c r="E9" s="70" t="s">
        <v>93</v>
      </c>
      <c r="F9" s="103"/>
      <c r="G9" s="68">
        <f>I9+S9</f>
        <v>98648</v>
      </c>
      <c r="H9" s="101">
        <f>R9+Z9</f>
        <v>0</v>
      </c>
      <c r="I9" s="100">
        <f>J9+N9</f>
        <v>88210</v>
      </c>
      <c r="J9" s="99">
        <f>K9+L9+M9</f>
        <v>88210</v>
      </c>
      <c r="K9" s="95"/>
      <c r="L9" s="95"/>
      <c r="M9" s="94">
        <v>88210</v>
      </c>
      <c r="N9" s="99">
        <f>O9+P9+Q9</f>
        <v>0</v>
      </c>
      <c r="O9" s="126"/>
      <c r="P9" s="126"/>
      <c r="Q9" s="126"/>
      <c r="R9" s="136"/>
      <c r="S9" s="96">
        <f>T9+U9+V9+W9+X9+Y9</f>
        <v>10438</v>
      </c>
      <c r="T9" s="95"/>
      <c r="U9" s="95"/>
      <c r="V9" s="95"/>
      <c r="W9" s="95"/>
      <c r="X9" s="95">
        <v>10438</v>
      </c>
      <c r="Y9" s="94"/>
      <c r="Z9" s="135"/>
      <c r="AA9" s="92">
        <f>IF(ISERROR(I9/G9*100),0,I9/G9*100)</f>
        <v>89.418944124564106</v>
      </c>
      <c r="AB9" s="91">
        <f>IF(ISERROR(M9/G9*100),0,M9/G9*100)</f>
        <v>89.418944124564106</v>
      </c>
    </row>
    <row r="10" spans="1:30" s="57" customFormat="1" ht="27.75" customHeight="1">
      <c r="A10" s="73" t="s">
        <v>92</v>
      </c>
      <c r="B10" s="134" t="s">
        <v>75</v>
      </c>
      <c r="C10" s="71"/>
      <c r="D10" s="69" t="s">
        <v>74</v>
      </c>
      <c r="E10" s="70" t="s">
        <v>73</v>
      </c>
      <c r="F10" s="103"/>
      <c r="G10" s="68">
        <f>I10+S10</f>
        <v>76720</v>
      </c>
      <c r="H10" s="67">
        <f>R10+Z10</f>
        <v>0</v>
      </c>
      <c r="I10" s="64">
        <f>J10+N10</f>
        <v>71531</v>
      </c>
      <c r="J10" s="66">
        <f>K10+L10+M10</f>
        <v>71531</v>
      </c>
      <c r="K10" s="63"/>
      <c r="L10" s="132">
        <v>52908</v>
      </c>
      <c r="M10" s="65">
        <v>18623</v>
      </c>
      <c r="N10" s="66">
        <f>O10+P10+Q10</f>
        <v>0</v>
      </c>
      <c r="O10" s="61"/>
      <c r="P10" s="61"/>
      <c r="Q10" s="61"/>
      <c r="R10" s="133"/>
      <c r="S10" s="64">
        <f>T10+U10+V10+W10+X10+Y10</f>
        <v>5189</v>
      </c>
      <c r="T10" s="63"/>
      <c r="U10" s="63"/>
      <c r="V10" s="63"/>
      <c r="W10" s="62"/>
      <c r="X10" s="132">
        <v>4993</v>
      </c>
      <c r="Y10" s="65">
        <v>196</v>
      </c>
      <c r="Z10" s="60"/>
      <c r="AA10" s="59">
        <f>IF(ISERROR(I10/G10*100),0,I10/G10*100)</f>
        <v>93.23644421272158</v>
      </c>
      <c r="AB10" s="58">
        <f>IF(ISERROR(M10/G10*100),0,M10/G10*100)</f>
        <v>24.273983315954119</v>
      </c>
    </row>
    <row r="11" spans="1:30" s="74" customFormat="1" ht="27.75" customHeight="1">
      <c r="A11" s="122" t="s">
        <v>21</v>
      </c>
      <c r="B11" s="121" t="s">
        <v>75</v>
      </c>
      <c r="C11" s="120"/>
      <c r="D11" s="119" t="s">
        <v>74</v>
      </c>
      <c r="E11" s="120" t="s">
        <v>73</v>
      </c>
      <c r="F11" s="119"/>
      <c r="G11" s="118">
        <f>I11+S11</f>
        <v>421177</v>
      </c>
      <c r="H11" s="117">
        <f>R11+Z11</f>
        <v>25</v>
      </c>
      <c r="I11" s="114">
        <f>J11+N11</f>
        <v>421177</v>
      </c>
      <c r="J11" s="116">
        <f>K11+L11+M11</f>
        <v>421177</v>
      </c>
      <c r="K11" s="113"/>
      <c r="L11" s="113"/>
      <c r="M11" s="112">
        <v>421177</v>
      </c>
      <c r="N11" s="116">
        <f>O11+P11+Q11</f>
        <v>0</v>
      </c>
      <c r="O11" s="112"/>
      <c r="P11" s="112"/>
      <c r="Q11" s="112"/>
      <c r="R11" s="129">
        <v>25</v>
      </c>
      <c r="S11" s="114">
        <f>T11+U11+V11+W11+X11+Y11</f>
        <v>0</v>
      </c>
      <c r="T11" s="113"/>
      <c r="U11" s="113"/>
      <c r="V11" s="113"/>
      <c r="W11" s="128"/>
      <c r="X11" s="128"/>
      <c r="Y11" s="112"/>
      <c r="Z11" s="127"/>
      <c r="AA11" s="110">
        <f>IF(ISERROR(I11/G11*100),0,I11/G11*100)</f>
        <v>100</v>
      </c>
      <c r="AB11" s="109">
        <f>IF(ISERROR(M11/G11*100),0,M11/G11*100)</f>
        <v>100</v>
      </c>
    </row>
    <row r="12" spans="1:30" s="74" customFormat="1" ht="27.75" customHeight="1">
      <c r="A12" s="122" t="s">
        <v>91</v>
      </c>
      <c r="B12" s="121" t="s">
        <v>75</v>
      </c>
      <c r="C12" s="120"/>
      <c r="D12" s="119" t="s">
        <v>74</v>
      </c>
      <c r="E12" s="120" t="s">
        <v>73</v>
      </c>
      <c r="F12" s="119"/>
      <c r="G12" s="118">
        <f>I12+S12</f>
        <v>296476</v>
      </c>
      <c r="H12" s="117">
        <f>R12+Z12</f>
        <v>33.799999999999997</v>
      </c>
      <c r="I12" s="114">
        <f>J12+N12</f>
        <v>296476</v>
      </c>
      <c r="J12" s="116">
        <f>K12+L12+M12</f>
        <v>296476</v>
      </c>
      <c r="K12" s="113"/>
      <c r="L12" s="113"/>
      <c r="M12" s="112">
        <v>296476</v>
      </c>
      <c r="N12" s="116">
        <f>O12+P12+Q12</f>
        <v>0</v>
      </c>
      <c r="O12" s="112"/>
      <c r="P12" s="112"/>
      <c r="Q12" s="112"/>
      <c r="R12" s="131">
        <v>33.799999999999997</v>
      </c>
      <c r="S12" s="114">
        <f>T12+U12+V12+W12+X12+Y12</f>
        <v>0</v>
      </c>
      <c r="T12" s="113"/>
      <c r="U12" s="113"/>
      <c r="V12" s="113"/>
      <c r="W12" s="128"/>
      <c r="X12" s="128"/>
      <c r="Y12" s="112"/>
      <c r="Z12" s="127"/>
      <c r="AA12" s="110">
        <f>IF(ISERROR(I12/G12*100),0,I12/G12*100)</f>
        <v>100</v>
      </c>
      <c r="AB12" s="109">
        <f>IF(ISERROR(M12/G12*100),0,M12/G12*100)</f>
        <v>100</v>
      </c>
    </row>
    <row r="13" spans="1:30" s="74" customFormat="1" ht="27.75" customHeight="1">
      <c r="A13" s="122" t="s">
        <v>90</v>
      </c>
      <c r="B13" s="121" t="s">
        <v>75</v>
      </c>
      <c r="C13" s="120"/>
      <c r="D13" s="119" t="s">
        <v>74</v>
      </c>
      <c r="E13" s="120" t="s">
        <v>89</v>
      </c>
      <c r="F13" s="119"/>
      <c r="G13" s="118">
        <f>I13+S13</f>
        <v>514436</v>
      </c>
      <c r="H13" s="117">
        <f>R13+Z13</f>
        <v>57.01</v>
      </c>
      <c r="I13" s="114">
        <f>J13+N13</f>
        <v>514436</v>
      </c>
      <c r="J13" s="116">
        <f>K13+L13+M13</f>
        <v>514436</v>
      </c>
      <c r="K13" s="130"/>
      <c r="L13" s="113"/>
      <c r="M13" s="130">
        <v>514436</v>
      </c>
      <c r="N13" s="116">
        <f>O13+P13+Q13</f>
        <v>0</v>
      </c>
      <c r="O13" s="112"/>
      <c r="P13" s="112"/>
      <c r="Q13" s="112"/>
      <c r="R13" s="129">
        <v>57.01</v>
      </c>
      <c r="S13" s="114">
        <f>T13+U13+V13+W13+X13+Y13</f>
        <v>0</v>
      </c>
      <c r="T13" s="113"/>
      <c r="U13" s="113"/>
      <c r="V13" s="113"/>
      <c r="W13" s="128"/>
      <c r="X13" s="128"/>
      <c r="Y13" s="112"/>
      <c r="Z13" s="127"/>
      <c r="AA13" s="110">
        <f>IF(ISERROR(I13/G13*100),0,I13/G13*100)</f>
        <v>100</v>
      </c>
      <c r="AB13" s="109">
        <f>IF(ISERROR(M13/G13*100),0,M13/G13*100)</f>
        <v>100</v>
      </c>
    </row>
    <row r="14" spans="1:30" s="57" customFormat="1" ht="27.75" customHeight="1">
      <c r="A14" s="73" t="s">
        <v>16</v>
      </c>
      <c r="B14" s="72" t="s">
        <v>75</v>
      </c>
      <c r="C14" s="104" t="s">
        <v>88</v>
      </c>
      <c r="D14" s="70" t="s">
        <v>84</v>
      </c>
      <c r="E14" s="70" t="s">
        <v>87</v>
      </c>
      <c r="F14" s="103"/>
      <c r="G14" s="68">
        <f>I14+S14</f>
        <v>559047</v>
      </c>
      <c r="H14" s="101">
        <f>R14+Z14</f>
        <v>32</v>
      </c>
      <c r="I14" s="100">
        <f>J14+N14</f>
        <v>559047</v>
      </c>
      <c r="J14" s="99">
        <f>K14+L14+M14</f>
        <v>559047</v>
      </c>
      <c r="K14" s="125"/>
      <c r="L14" s="125"/>
      <c r="M14" s="126">
        <v>559047</v>
      </c>
      <c r="N14" s="99">
        <f>O14+P14+Q14</f>
        <v>0</v>
      </c>
      <c r="O14" s="98"/>
      <c r="P14" s="98"/>
      <c r="Q14" s="98"/>
      <c r="R14" s="126">
        <v>32</v>
      </c>
      <c r="S14" s="96">
        <f>T14+U14+V14+W14+X14+Y14</f>
        <v>0</v>
      </c>
      <c r="T14" s="125"/>
      <c r="U14" s="125"/>
      <c r="V14" s="125"/>
      <c r="W14" s="124"/>
      <c r="X14" s="124"/>
      <c r="Y14" s="98"/>
      <c r="Z14" s="123"/>
      <c r="AA14" s="92">
        <f>IF(ISERROR(I14/G14*100),0,I14/G14*100)</f>
        <v>100</v>
      </c>
      <c r="AB14" s="91">
        <f>IF(ISERROR(M14/G14*100),0,M14/G14*100)</f>
        <v>100</v>
      </c>
    </row>
    <row r="15" spans="1:30" s="74" customFormat="1" ht="27.75" customHeight="1">
      <c r="A15" s="122" t="s">
        <v>86</v>
      </c>
      <c r="B15" s="121" t="s">
        <v>75</v>
      </c>
      <c r="C15" s="120" t="s">
        <v>85</v>
      </c>
      <c r="D15" s="120" t="s">
        <v>84</v>
      </c>
      <c r="E15" s="120" t="s">
        <v>83</v>
      </c>
      <c r="F15" s="119"/>
      <c r="G15" s="118">
        <f>I15+S15</f>
        <v>345126</v>
      </c>
      <c r="H15" s="117">
        <f>R15+Z15</f>
        <v>45.6</v>
      </c>
      <c r="I15" s="114">
        <f>J15+N15</f>
        <v>344088</v>
      </c>
      <c r="J15" s="116">
        <f>K15+L15+M15</f>
        <v>344088</v>
      </c>
      <c r="K15" s="113"/>
      <c r="L15" s="113"/>
      <c r="M15" s="115">
        <v>344088</v>
      </c>
      <c r="N15" s="116">
        <f>O15+P15+Q15</f>
        <v>0</v>
      </c>
      <c r="O15" s="112"/>
      <c r="P15" s="112"/>
      <c r="Q15" s="112"/>
      <c r="R15" s="115">
        <v>14</v>
      </c>
      <c r="S15" s="114">
        <f>T15+U15+V15+W15+X15+Y15</f>
        <v>1038</v>
      </c>
      <c r="T15" s="113"/>
      <c r="U15" s="113"/>
      <c r="V15" s="113"/>
      <c r="W15" s="113"/>
      <c r="X15" s="113">
        <v>1038</v>
      </c>
      <c r="Y15" s="112"/>
      <c r="Z15" s="111">
        <v>31.6</v>
      </c>
      <c r="AA15" s="110">
        <f>IF(ISERROR(I15/G15*100),0,I15/G15*100)</f>
        <v>99.699240277463886</v>
      </c>
      <c r="AB15" s="109">
        <f>IF(ISERROR(M15/G15*100),0,M15/G15*100)</f>
        <v>99.699240277463886</v>
      </c>
    </row>
    <row r="16" spans="1:30" s="57" customFormat="1" ht="27.75" customHeight="1">
      <c r="A16" s="73" t="s">
        <v>82</v>
      </c>
      <c r="B16" s="105" t="s">
        <v>75</v>
      </c>
      <c r="C16" s="71"/>
      <c r="D16" s="71" t="s">
        <v>81</v>
      </c>
      <c r="E16" s="70" t="s">
        <v>80</v>
      </c>
      <c r="F16" s="103"/>
      <c r="G16" s="68">
        <f>I16+S16</f>
        <v>469887</v>
      </c>
      <c r="H16" s="101">
        <f>R16+Z16</f>
        <v>112.3</v>
      </c>
      <c r="I16" s="100">
        <f>J16+N16</f>
        <v>465984</v>
      </c>
      <c r="J16" s="99">
        <f>K16+L16+M16</f>
        <v>465984</v>
      </c>
      <c r="K16" s="108"/>
      <c r="L16" s="108">
        <v>42429</v>
      </c>
      <c r="M16" s="107">
        <v>423555</v>
      </c>
      <c r="N16" s="99">
        <f>O16+P16+Q16</f>
        <v>0</v>
      </c>
      <c r="O16" s="98"/>
      <c r="P16" s="98"/>
      <c r="Q16" s="98"/>
      <c r="R16" s="107">
        <v>70</v>
      </c>
      <c r="S16" s="96">
        <f>T16+U16+V16+W16+X16+Y16</f>
        <v>3903</v>
      </c>
      <c r="T16" s="108"/>
      <c r="U16" s="108"/>
      <c r="V16" s="108"/>
      <c r="W16" s="108">
        <v>3903</v>
      </c>
      <c r="X16" s="108"/>
      <c r="Y16" s="107"/>
      <c r="Z16" s="106">
        <v>42.3</v>
      </c>
      <c r="AA16" s="92">
        <f>IF(ISERROR(I16/G16*100),0,I16/G16*100)</f>
        <v>99.16937476457106</v>
      </c>
      <c r="AB16" s="91">
        <f>IF(ISERROR(M16/G16*100),0,M16/G16*100)</f>
        <v>90.139757005407688</v>
      </c>
    </row>
    <row r="17" spans="1:28" s="57" customFormat="1" ht="27.75" customHeight="1">
      <c r="A17" s="73" t="s">
        <v>79</v>
      </c>
      <c r="B17" s="105" t="s">
        <v>75</v>
      </c>
      <c r="C17" s="104" t="s">
        <v>78</v>
      </c>
      <c r="D17" s="104" t="s">
        <v>74</v>
      </c>
      <c r="E17" s="104" t="s">
        <v>77</v>
      </c>
      <c r="F17" s="103"/>
      <c r="G17" s="102">
        <f>I17+S17</f>
        <v>67358</v>
      </c>
      <c r="H17" s="101">
        <f>R17+Z17</f>
        <v>411.3</v>
      </c>
      <c r="I17" s="100">
        <f>J17+N17</f>
        <v>30448</v>
      </c>
      <c r="J17" s="99">
        <f>K17+L17+M17</f>
        <v>30448</v>
      </c>
      <c r="K17" s="95">
        <v>0</v>
      </c>
      <c r="L17" s="95">
        <v>0</v>
      </c>
      <c r="M17" s="94">
        <v>30448</v>
      </c>
      <c r="N17" s="99">
        <f>O17+P17+Q17</f>
        <v>0</v>
      </c>
      <c r="O17" s="98"/>
      <c r="P17" s="98"/>
      <c r="Q17" s="98"/>
      <c r="R17" s="97">
        <v>3.6</v>
      </c>
      <c r="S17" s="96">
        <f>T17+U17+V17+W17+X17+Y17</f>
        <v>36910</v>
      </c>
      <c r="T17" s="95">
        <v>0</v>
      </c>
      <c r="U17" s="95">
        <v>0</v>
      </c>
      <c r="V17" s="95">
        <v>0</v>
      </c>
      <c r="W17" s="95">
        <v>0</v>
      </c>
      <c r="X17" s="95">
        <v>0</v>
      </c>
      <c r="Y17" s="94">
        <v>36910</v>
      </c>
      <c r="Z17" s="93">
        <v>407.7</v>
      </c>
      <c r="AA17" s="92">
        <f>IF(ISERROR(I17/G17*100),0,I17/G17*100)</f>
        <v>45.203242376555124</v>
      </c>
      <c r="AB17" s="91">
        <f>IF(ISERROR(M17/G17*100),0,M17/G17*100)</f>
        <v>45.203242376555124</v>
      </c>
    </row>
    <row r="18" spans="1:28" s="74" customFormat="1" ht="27.75" customHeight="1" thickBot="1">
      <c r="A18" s="90" t="s">
        <v>76</v>
      </c>
      <c r="B18" s="89" t="s">
        <v>75</v>
      </c>
      <c r="C18" s="88"/>
      <c r="D18" s="87" t="s">
        <v>74</v>
      </c>
      <c r="E18" s="88" t="s">
        <v>76</v>
      </c>
      <c r="F18" s="87"/>
      <c r="G18" s="86">
        <f>I18+S18</f>
        <v>19993</v>
      </c>
      <c r="H18" s="85">
        <f>R18+Z18</f>
        <v>171.89786000000001</v>
      </c>
      <c r="I18" s="81">
        <f>J18+N18</f>
        <v>5219</v>
      </c>
      <c r="J18" s="84">
        <f>K18+L18+M18</f>
        <v>5219</v>
      </c>
      <c r="K18" s="79"/>
      <c r="L18" s="79"/>
      <c r="M18" s="78">
        <v>5219</v>
      </c>
      <c r="N18" s="84">
        <f>O18+P18+Q18</f>
        <v>0</v>
      </c>
      <c r="O18" s="83"/>
      <c r="P18" s="83"/>
      <c r="Q18" s="83"/>
      <c r="R18" s="82">
        <f>178.6*10^-4</f>
        <v>1.7860000000000001E-2</v>
      </c>
      <c r="S18" s="81">
        <f>T18+U18+V18+W18+X18+Y18</f>
        <v>14774</v>
      </c>
      <c r="T18" s="79"/>
      <c r="U18" s="79"/>
      <c r="V18" s="79"/>
      <c r="W18" s="80"/>
      <c r="X18" s="79">
        <v>7957</v>
      </c>
      <c r="Y18" s="78">
        <v>6817</v>
      </c>
      <c r="Z18" s="77">
        <v>171.88</v>
      </c>
      <c r="AA18" s="76">
        <f>IF(ISERROR(I18/G18*100),0,I18/G18*100)</f>
        <v>26.104136447756716</v>
      </c>
      <c r="AB18" s="75">
        <f>IF(ISERROR(M18/G18*100),0,M18/G18*100)</f>
        <v>26.104136447756716</v>
      </c>
    </row>
    <row r="19" spans="1:28">
      <c r="I19" s="56"/>
    </row>
    <row r="20" spans="1:28">
      <c r="I20" s="56"/>
    </row>
    <row r="21" spans="1:28">
      <c r="I21" s="56"/>
    </row>
    <row r="22" spans="1:28" s="57" customFormat="1" ht="27.75" customHeight="1">
      <c r="A22" s="73" t="s">
        <v>21</v>
      </c>
      <c r="B22" s="72" t="s">
        <v>75</v>
      </c>
      <c r="C22" s="71"/>
      <c r="D22" s="69" t="s">
        <v>74</v>
      </c>
      <c r="E22" s="70" t="s">
        <v>73</v>
      </c>
      <c r="F22" s="69"/>
      <c r="G22" s="68">
        <f>I22+S22</f>
        <v>414500</v>
      </c>
      <c r="H22" s="67">
        <f>R22+Z22</f>
        <v>25</v>
      </c>
      <c r="I22" s="64">
        <f>J22+N22</f>
        <v>414500</v>
      </c>
      <c r="J22" s="66">
        <f>K22+L22+M22</f>
        <v>414500</v>
      </c>
      <c r="K22" s="63"/>
      <c r="L22" s="63"/>
      <c r="M22" s="61">
        <v>414500</v>
      </c>
      <c r="N22" s="66">
        <f>O22+P22+Q22</f>
        <v>0</v>
      </c>
      <c r="O22" s="61"/>
      <c r="P22" s="61"/>
      <c r="Q22" s="61"/>
      <c r="R22" s="65">
        <v>25</v>
      </c>
      <c r="S22" s="64">
        <f>T22+U22+V22+W22+X22+Y22</f>
        <v>0</v>
      </c>
      <c r="T22" s="63"/>
      <c r="U22" s="63"/>
      <c r="V22" s="63"/>
      <c r="W22" s="62"/>
      <c r="X22" s="62"/>
      <c r="Y22" s="61"/>
      <c r="Z22" s="60"/>
      <c r="AA22" s="59">
        <f>IF(ISERROR(I22/G22*100),0,I22/G22*100)</f>
        <v>100</v>
      </c>
      <c r="AB22" s="58">
        <f>IF(ISERROR(M22/G22*100),0,M22/G22*100)</f>
        <v>100</v>
      </c>
    </row>
    <row r="23" spans="1:28">
      <c r="I23" s="56"/>
    </row>
    <row r="24" spans="1:28">
      <c r="I24" s="56"/>
    </row>
    <row r="25" spans="1:28">
      <c r="I25" s="56"/>
    </row>
    <row r="26" spans="1:28">
      <c r="I26" s="56"/>
    </row>
    <row r="27" spans="1:28">
      <c r="I27" s="56"/>
    </row>
    <row r="28" spans="1:28">
      <c r="I28" s="56"/>
    </row>
    <row r="29" spans="1:28">
      <c r="I29" s="56"/>
    </row>
    <row r="30" spans="1:28" ht="21.75" customHeight="1">
      <c r="A30" s="55" t="s">
        <v>72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3"/>
      <c r="T30" s="52"/>
      <c r="U30" s="52"/>
      <c r="V30" s="52"/>
    </row>
    <row r="31" spans="1:28" ht="19.5" thickBot="1">
      <c r="A31" s="51"/>
      <c r="B31" s="50"/>
      <c r="C31" s="50"/>
      <c r="D31" s="50"/>
      <c r="E31" s="50"/>
      <c r="F31" s="50"/>
      <c r="G31" s="44"/>
      <c r="H31" s="49"/>
      <c r="I31" s="49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</row>
    <row r="32" spans="1:28" ht="104.25" customHeight="1" thickBot="1">
      <c r="A32" s="48" t="s">
        <v>71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6"/>
      <c r="N32" s="45"/>
      <c r="O32" s="45"/>
      <c r="P32" s="45"/>
      <c r="Q32" s="45"/>
      <c r="R32" s="45"/>
      <c r="S32" s="44"/>
      <c r="T32" s="44"/>
      <c r="U32" s="44"/>
      <c r="V32" s="44"/>
    </row>
    <row r="36" spans="3:4" s="1" customFormat="1">
      <c r="C36" s="43" t="s">
        <v>70</v>
      </c>
      <c r="D36" s="42"/>
    </row>
    <row r="37" spans="3:4" s="1" customFormat="1">
      <c r="C37" s="43"/>
      <c r="D37" s="42" t="s">
        <v>69</v>
      </c>
    </row>
    <row r="38" spans="3:4" s="1" customFormat="1" ht="24">
      <c r="C38" s="41" t="s">
        <v>25</v>
      </c>
      <c r="D38" s="40">
        <v>2891286</v>
      </c>
    </row>
    <row r="39" spans="3:4" s="1" customFormat="1">
      <c r="C39" s="39" t="s">
        <v>68</v>
      </c>
      <c r="D39" s="38">
        <v>102334</v>
      </c>
    </row>
    <row r="40" spans="3:4" s="1" customFormat="1">
      <c r="C40" s="39" t="s">
        <v>67</v>
      </c>
      <c r="D40" s="38">
        <v>77772</v>
      </c>
    </row>
    <row r="41" spans="3:4" s="1" customFormat="1">
      <c r="C41" s="39" t="s">
        <v>66</v>
      </c>
      <c r="D41" s="38">
        <v>421177</v>
      </c>
    </row>
    <row r="42" spans="3:4" s="1" customFormat="1">
      <c r="C42" s="39" t="s">
        <v>65</v>
      </c>
      <c r="D42" s="38">
        <v>296476</v>
      </c>
    </row>
    <row r="43" spans="3:4" s="1" customFormat="1">
      <c r="C43" s="39" t="s">
        <v>64</v>
      </c>
      <c r="D43" s="38">
        <v>514436</v>
      </c>
    </row>
    <row r="44" spans="3:4" s="1" customFormat="1">
      <c r="C44" s="39" t="s">
        <v>63</v>
      </c>
      <c r="D44" s="38">
        <v>566793</v>
      </c>
    </row>
    <row r="45" spans="3:4" s="1" customFormat="1">
      <c r="C45" s="39" t="s">
        <v>62</v>
      </c>
      <c r="D45" s="38">
        <v>345126</v>
      </c>
    </row>
    <row r="46" spans="3:4" s="1" customFormat="1">
      <c r="C46" s="39" t="s">
        <v>61</v>
      </c>
      <c r="D46" s="38">
        <v>479655</v>
      </c>
    </row>
    <row r="47" spans="3:4" s="1" customFormat="1">
      <c r="C47" s="39" t="s">
        <v>60</v>
      </c>
      <c r="D47" s="38">
        <v>67358</v>
      </c>
    </row>
    <row r="48" spans="3:4" s="1" customFormat="1">
      <c r="C48" s="39" t="s">
        <v>59</v>
      </c>
      <c r="D48" s="38">
        <v>20159</v>
      </c>
    </row>
    <row r="53" spans="1:28" s="35" customFormat="1" ht="31.5" customHeight="1" thickBot="1">
      <c r="A53" s="37" t="s">
        <v>58</v>
      </c>
      <c r="B53" s="36"/>
    </row>
    <row r="54" spans="1:28" s="17" customFormat="1" ht="21.95" customHeight="1">
      <c r="A54" s="34" t="s">
        <v>57</v>
      </c>
      <c r="B54" s="33" t="s">
        <v>56</v>
      </c>
      <c r="C54" s="33" t="s">
        <v>55</v>
      </c>
      <c r="D54" s="32" t="s">
        <v>54</v>
      </c>
      <c r="E54" s="32"/>
      <c r="F54" s="33" t="s">
        <v>53</v>
      </c>
      <c r="G54" s="33" t="s">
        <v>52</v>
      </c>
      <c r="H54" s="30" t="s">
        <v>51</v>
      </c>
      <c r="I54" s="32" t="s">
        <v>50</v>
      </c>
      <c r="J54" s="31"/>
      <c r="K54" s="31"/>
      <c r="L54" s="31"/>
      <c r="M54" s="31"/>
      <c r="N54" s="31"/>
      <c r="O54" s="31"/>
      <c r="P54" s="31"/>
      <c r="Q54" s="31"/>
      <c r="R54" s="31"/>
      <c r="S54" s="32" t="s">
        <v>49</v>
      </c>
      <c r="T54" s="31"/>
      <c r="U54" s="31"/>
      <c r="V54" s="31"/>
      <c r="W54" s="31"/>
      <c r="X54" s="31"/>
      <c r="Y54" s="31"/>
      <c r="Z54" s="31"/>
      <c r="AA54" s="30" t="s">
        <v>48</v>
      </c>
      <c r="AB54" s="30" t="s">
        <v>47</v>
      </c>
    </row>
    <row r="55" spans="1:28" s="17" customFormat="1" ht="21.95" customHeight="1">
      <c r="A55" s="25"/>
      <c r="B55" s="21"/>
      <c r="C55" s="21"/>
      <c r="D55" s="27"/>
      <c r="E55" s="27"/>
      <c r="F55" s="21"/>
      <c r="G55" s="21"/>
      <c r="H55" s="19"/>
      <c r="I55" s="27" t="s">
        <v>46</v>
      </c>
      <c r="J55" s="29" t="s">
        <v>45</v>
      </c>
      <c r="K55" s="21"/>
      <c r="L55" s="21"/>
      <c r="M55" s="21"/>
      <c r="N55" s="29" t="s">
        <v>44</v>
      </c>
      <c r="O55" s="21"/>
      <c r="P55" s="21"/>
      <c r="Q55" s="21"/>
      <c r="R55" s="28" t="s">
        <v>43</v>
      </c>
      <c r="S55" s="27" t="s">
        <v>42</v>
      </c>
      <c r="T55" s="26" t="s">
        <v>41</v>
      </c>
      <c r="U55" s="21"/>
      <c r="V55" s="21"/>
      <c r="W55" s="26" t="s">
        <v>40</v>
      </c>
      <c r="X55" s="21"/>
      <c r="Y55" s="21"/>
      <c r="Z55" s="18" t="s">
        <v>39</v>
      </c>
      <c r="AA55" s="18"/>
      <c r="AB55" s="18"/>
    </row>
    <row r="56" spans="1:28" s="17" customFormat="1" ht="21.95" customHeight="1">
      <c r="A56" s="25"/>
      <c r="B56" s="21"/>
      <c r="C56" s="21"/>
      <c r="D56" s="24" t="s">
        <v>38</v>
      </c>
      <c r="E56" s="24" t="s">
        <v>37</v>
      </c>
      <c r="F56" s="21"/>
      <c r="G56" s="21"/>
      <c r="H56" s="19"/>
      <c r="I56" s="21"/>
      <c r="J56" s="23" t="s">
        <v>36</v>
      </c>
      <c r="K56" s="20" t="s">
        <v>32</v>
      </c>
      <c r="L56" s="20" t="s">
        <v>35</v>
      </c>
      <c r="M56" s="20" t="s">
        <v>34</v>
      </c>
      <c r="N56" s="23" t="s">
        <v>33</v>
      </c>
      <c r="O56" s="20" t="s">
        <v>32</v>
      </c>
      <c r="P56" s="20" t="s">
        <v>31</v>
      </c>
      <c r="Q56" s="20" t="s">
        <v>30</v>
      </c>
      <c r="R56" s="22"/>
      <c r="S56" s="21"/>
      <c r="T56" s="20" t="s">
        <v>29</v>
      </c>
      <c r="U56" s="20" t="s">
        <v>27</v>
      </c>
      <c r="V56" s="20" t="s">
        <v>26</v>
      </c>
      <c r="W56" s="20" t="s">
        <v>28</v>
      </c>
      <c r="X56" s="20" t="s">
        <v>27</v>
      </c>
      <c r="Y56" s="20" t="s">
        <v>26</v>
      </c>
      <c r="Z56" s="19"/>
      <c r="AA56" s="18"/>
      <c r="AB56" s="18"/>
    </row>
    <row r="57" spans="1:28" s="5" customFormat="1" ht="21.95" customHeight="1">
      <c r="A57" s="16" t="s">
        <v>25</v>
      </c>
      <c r="B57" s="13" t="s">
        <v>0</v>
      </c>
      <c r="C57" s="13" t="s">
        <v>0</v>
      </c>
      <c r="D57" s="13" t="s">
        <v>0</v>
      </c>
      <c r="E57" s="13" t="s">
        <v>0</v>
      </c>
      <c r="F57" s="13" t="s">
        <v>0</v>
      </c>
      <c r="G57" s="14">
        <f>I57+S57</f>
        <v>2851491</v>
      </c>
      <c r="H57" s="15">
        <f>R57+Z57</f>
        <v>1013.25</v>
      </c>
      <c r="I57" s="13">
        <f>SUM(I58:I67)</f>
        <v>2783529</v>
      </c>
      <c r="J57" s="13">
        <f>SUM(J58:J67)</f>
        <v>2783529</v>
      </c>
      <c r="K57" s="13">
        <f>SUM(K58:K67)</f>
        <v>0</v>
      </c>
      <c r="L57" s="13">
        <f>SUM(L58:L67)</f>
        <v>87835</v>
      </c>
      <c r="M57" s="13">
        <f>SUM(M58:M67)</f>
        <v>2695694</v>
      </c>
      <c r="N57" s="13">
        <f>O57+P57+Q57</f>
        <v>0</v>
      </c>
      <c r="O57" s="13">
        <f>SUM(O58:O67)</f>
        <v>0</v>
      </c>
      <c r="P57" s="13">
        <f>SUM(P58:P67)</f>
        <v>0</v>
      </c>
      <c r="Q57" s="13">
        <f>SUM(Q58:Q67)</f>
        <v>0</v>
      </c>
      <c r="R57" s="12">
        <f>SUM(R58:R67)</f>
        <v>260.87</v>
      </c>
      <c r="S57" s="14">
        <f>T57+U57+V57+W57+X57+Y57</f>
        <v>67962</v>
      </c>
      <c r="T57" s="13">
        <f>SUM(T58:T67)</f>
        <v>0</v>
      </c>
      <c r="U57" s="13">
        <f>SUM(U58:U67)</f>
        <v>0</v>
      </c>
      <c r="V57" s="13">
        <f>SUM(V58:V67)</f>
        <v>0</v>
      </c>
      <c r="W57" s="13">
        <f>SUM(W58:W67)</f>
        <v>3223</v>
      </c>
      <c r="X57" s="13">
        <f>SUM(X58:X67)</f>
        <v>21988</v>
      </c>
      <c r="Y57" s="13">
        <f>SUM(Y58:Y67)</f>
        <v>42751</v>
      </c>
      <c r="Z57" s="12">
        <f>SUM(Z58:Z67)</f>
        <v>752.38</v>
      </c>
      <c r="AA57" s="12">
        <f>IF(ISERROR(I57/G57*100),0,I57/G57*100)</f>
        <v>97.616615307570669</v>
      </c>
      <c r="AB57" s="12">
        <f>IF(ISERROR(M57/G57*100),0,M57/G57*100)</f>
        <v>94.536296975862797</v>
      </c>
    </row>
    <row r="58" spans="1:28" s="5" customFormat="1" ht="21.95" customHeight="1">
      <c r="A58" s="11" t="s">
        <v>24</v>
      </c>
      <c r="B58" s="8" t="s">
        <v>4</v>
      </c>
      <c r="C58" s="8" t="s">
        <v>1</v>
      </c>
      <c r="D58" s="8" t="s">
        <v>2</v>
      </c>
      <c r="E58" s="8" t="s">
        <v>23</v>
      </c>
      <c r="F58" s="8" t="s">
        <v>0</v>
      </c>
      <c r="G58" s="9">
        <f>I58+S58</f>
        <v>97648</v>
      </c>
      <c r="H58" s="10">
        <f>R58+Z58</f>
        <v>115.2</v>
      </c>
      <c r="I58" s="9">
        <f>J58+N58</f>
        <v>90665</v>
      </c>
      <c r="J58" s="9">
        <f>K58+L58+M58</f>
        <v>90665</v>
      </c>
      <c r="K58" s="8">
        <v>0</v>
      </c>
      <c r="L58" s="8">
        <v>0</v>
      </c>
      <c r="M58" s="8">
        <v>90665</v>
      </c>
      <c r="N58" s="9">
        <f>O58+P58+Q58</f>
        <v>0</v>
      </c>
      <c r="O58" s="8">
        <v>0</v>
      </c>
      <c r="P58" s="8">
        <v>0</v>
      </c>
      <c r="Q58" s="8">
        <v>0</v>
      </c>
      <c r="R58" s="7">
        <v>17.2</v>
      </c>
      <c r="S58" s="9">
        <f>T58+U58+V58+W58+X58+Y58</f>
        <v>6983</v>
      </c>
      <c r="T58" s="8">
        <v>0</v>
      </c>
      <c r="U58" s="8">
        <v>0</v>
      </c>
      <c r="V58" s="8">
        <v>0</v>
      </c>
      <c r="W58" s="8">
        <v>0</v>
      </c>
      <c r="X58" s="8">
        <v>6791</v>
      </c>
      <c r="Y58" s="8">
        <v>192</v>
      </c>
      <c r="Z58" s="7">
        <v>98</v>
      </c>
      <c r="AA58" s="6">
        <f>IF(ISERROR(I58/G58*100),0,I58/G58*100)</f>
        <v>92.848803866950675</v>
      </c>
      <c r="AB58" s="6">
        <f>IF(ISERROR(M58/G58*100),0,M58/G58*100)</f>
        <v>92.848803866950675</v>
      </c>
    </row>
    <row r="59" spans="1:28" s="5" customFormat="1" ht="21.95" customHeight="1">
      <c r="A59" s="11" t="s">
        <v>22</v>
      </c>
      <c r="B59" s="8" t="s">
        <v>4</v>
      </c>
      <c r="C59" s="8" t="s">
        <v>1</v>
      </c>
      <c r="D59" s="8" t="s">
        <v>2</v>
      </c>
      <c r="E59" s="8" t="s">
        <v>19</v>
      </c>
      <c r="F59" s="8" t="s">
        <v>0</v>
      </c>
      <c r="G59" s="9">
        <f>I59+S59</f>
        <v>79793</v>
      </c>
      <c r="H59" s="10">
        <f>R59+Z59</f>
        <v>7.1899999999999995</v>
      </c>
      <c r="I59" s="9">
        <f>J59+N59</f>
        <v>74395</v>
      </c>
      <c r="J59" s="9">
        <f>K59+L59+M59</f>
        <v>74395</v>
      </c>
      <c r="K59" s="8">
        <v>0</v>
      </c>
      <c r="L59" s="8">
        <v>55006</v>
      </c>
      <c r="M59" s="8">
        <v>19389</v>
      </c>
      <c r="N59" s="9">
        <f>O59+P59+Q59</f>
        <v>0</v>
      </c>
      <c r="O59" s="8">
        <v>0</v>
      </c>
      <c r="P59" s="8">
        <v>0</v>
      </c>
      <c r="Q59" s="8">
        <v>0</v>
      </c>
      <c r="R59" s="7">
        <v>4.63</v>
      </c>
      <c r="S59" s="9">
        <f>T59+U59+V59+W59+X59+Y59</f>
        <v>5398</v>
      </c>
      <c r="T59" s="8">
        <v>0</v>
      </c>
      <c r="U59" s="8">
        <v>0</v>
      </c>
      <c r="V59" s="8">
        <v>0</v>
      </c>
      <c r="W59" s="8">
        <v>0</v>
      </c>
      <c r="X59" s="8">
        <v>5194</v>
      </c>
      <c r="Y59" s="8">
        <v>204</v>
      </c>
      <c r="Z59" s="7">
        <v>2.56</v>
      </c>
      <c r="AA59" s="6">
        <f>IF(ISERROR(I59/G59*100),0,I59/G59*100)</f>
        <v>93.234995550988188</v>
      </c>
      <c r="AB59" s="6">
        <f>IF(ISERROR(M59/G59*100),0,M59/G59*100)</f>
        <v>24.299123983306806</v>
      </c>
    </row>
    <row r="60" spans="1:28" s="5" customFormat="1" ht="21.95" customHeight="1">
      <c r="A60" s="11" t="s">
        <v>21</v>
      </c>
      <c r="B60" s="8" t="s">
        <v>4</v>
      </c>
      <c r="C60" s="8" t="s">
        <v>1</v>
      </c>
      <c r="D60" s="8" t="s">
        <v>2</v>
      </c>
      <c r="E60" s="8" t="s">
        <v>19</v>
      </c>
      <c r="F60" s="8" t="s">
        <v>0</v>
      </c>
      <c r="G60" s="9">
        <f>I60+S60</f>
        <v>424815</v>
      </c>
      <c r="H60" s="10">
        <f>R60+Z60</f>
        <v>25</v>
      </c>
      <c r="I60" s="9">
        <f>J60+N60</f>
        <v>424815</v>
      </c>
      <c r="J60" s="9">
        <f>K60+L60+M60</f>
        <v>424815</v>
      </c>
      <c r="K60" s="8">
        <v>0</v>
      </c>
      <c r="L60" s="8">
        <v>0</v>
      </c>
      <c r="M60" s="8">
        <v>424815</v>
      </c>
      <c r="N60" s="9">
        <f>O60+P60+Q60</f>
        <v>0</v>
      </c>
      <c r="O60" s="8">
        <v>0</v>
      </c>
      <c r="P60" s="8">
        <v>0</v>
      </c>
      <c r="Q60" s="8">
        <v>0</v>
      </c>
      <c r="R60" s="7">
        <v>25</v>
      </c>
      <c r="S60" s="9">
        <f>T60+U60+V60+W60+X60+Y60</f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7">
        <v>0</v>
      </c>
      <c r="AA60" s="6">
        <f>IF(ISERROR(I60/G60*100),0,I60/G60*100)</f>
        <v>100</v>
      </c>
      <c r="AB60" s="6">
        <f>IF(ISERROR(M60/G60*100),0,M60/G60*100)</f>
        <v>100</v>
      </c>
    </row>
    <row r="61" spans="1:28" s="5" customFormat="1" ht="21.95" customHeight="1">
      <c r="A61" s="11" t="s">
        <v>20</v>
      </c>
      <c r="B61" s="8" t="s">
        <v>4</v>
      </c>
      <c r="C61" s="8" t="s">
        <v>3</v>
      </c>
      <c r="D61" s="8" t="s">
        <v>2</v>
      </c>
      <c r="E61" s="8" t="s">
        <v>19</v>
      </c>
      <c r="F61" s="8" t="s">
        <v>0</v>
      </c>
      <c r="G61" s="9">
        <f>I61+S61</f>
        <v>291745</v>
      </c>
      <c r="H61" s="10">
        <f>R61+Z61</f>
        <v>33.76</v>
      </c>
      <c r="I61" s="9">
        <f>J61+N61</f>
        <v>291745</v>
      </c>
      <c r="J61" s="9">
        <f>K61+L61+M61</f>
        <v>291745</v>
      </c>
      <c r="K61" s="8">
        <v>0</v>
      </c>
      <c r="L61" s="8">
        <v>0</v>
      </c>
      <c r="M61" s="8">
        <v>291745</v>
      </c>
      <c r="N61" s="9">
        <f>O61+P61+Q61</f>
        <v>0</v>
      </c>
      <c r="O61" s="8">
        <v>0</v>
      </c>
      <c r="P61" s="8">
        <v>0</v>
      </c>
      <c r="Q61" s="8">
        <v>0</v>
      </c>
      <c r="R61" s="7">
        <v>33.76</v>
      </c>
      <c r="S61" s="9">
        <f>T61+U61+V61+W61+X61+Y61</f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7">
        <v>0</v>
      </c>
      <c r="AA61" s="6">
        <f>IF(ISERROR(I61/G61*100),0,I61/G61*100)</f>
        <v>100</v>
      </c>
      <c r="AB61" s="6">
        <f>IF(ISERROR(M61/G61*100),0,M61/G61*100)</f>
        <v>100</v>
      </c>
    </row>
    <row r="62" spans="1:28" s="5" customFormat="1" ht="21.95" customHeight="1">
      <c r="A62" s="11" t="s">
        <v>18</v>
      </c>
      <c r="B62" s="8" t="s">
        <v>4</v>
      </c>
      <c r="C62" s="8" t="s">
        <v>1</v>
      </c>
      <c r="D62" s="8" t="s">
        <v>2</v>
      </c>
      <c r="E62" s="8" t="s">
        <v>17</v>
      </c>
      <c r="F62" s="8" t="s">
        <v>0</v>
      </c>
      <c r="G62" s="9">
        <f>I62+S62</f>
        <v>507705</v>
      </c>
      <c r="H62" s="10">
        <f>R62+Z62</f>
        <v>59</v>
      </c>
      <c r="I62" s="9">
        <f>J62+N62</f>
        <v>507705</v>
      </c>
      <c r="J62" s="9">
        <f>K62+L62+M62</f>
        <v>507705</v>
      </c>
      <c r="K62" s="8">
        <v>0</v>
      </c>
      <c r="L62" s="8">
        <v>0</v>
      </c>
      <c r="M62" s="8">
        <v>507705</v>
      </c>
      <c r="N62" s="9">
        <f>O62+P62+Q62</f>
        <v>0</v>
      </c>
      <c r="O62" s="8">
        <v>0</v>
      </c>
      <c r="P62" s="8">
        <v>0</v>
      </c>
      <c r="Q62" s="8">
        <v>0</v>
      </c>
      <c r="R62" s="7">
        <v>59</v>
      </c>
      <c r="S62" s="9">
        <f>T62+U62+V62+W62+X62+Y62</f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7">
        <v>0</v>
      </c>
      <c r="AA62" s="6">
        <f>IF(ISERROR(I62/G62*100),0,I62/G62*100)</f>
        <v>100</v>
      </c>
      <c r="AB62" s="6">
        <f>IF(ISERROR(M62/G62*100),0,M62/G62*100)</f>
        <v>100</v>
      </c>
    </row>
    <row r="63" spans="1:28" s="5" customFormat="1" ht="21.95" customHeight="1">
      <c r="A63" s="11" t="s">
        <v>16</v>
      </c>
      <c r="B63" s="8" t="s">
        <v>4</v>
      </c>
      <c r="C63" s="8" t="s">
        <v>15</v>
      </c>
      <c r="D63" s="8" t="s">
        <v>12</v>
      </c>
      <c r="E63" s="8" t="s">
        <v>11</v>
      </c>
      <c r="F63" s="8" t="s">
        <v>0</v>
      </c>
      <c r="G63" s="9">
        <f>I63+S63</f>
        <v>569130</v>
      </c>
      <c r="H63" s="10">
        <f>R63+Z63</f>
        <v>31.98</v>
      </c>
      <c r="I63" s="9">
        <f>J63+N63</f>
        <v>569130</v>
      </c>
      <c r="J63" s="9">
        <f>K63+L63+M63</f>
        <v>569130</v>
      </c>
      <c r="K63" s="8">
        <v>0</v>
      </c>
      <c r="L63" s="8">
        <v>0</v>
      </c>
      <c r="M63" s="8">
        <v>569130</v>
      </c>
      <c r="N63" s="9">
        <f>O63+P63+Q63</f>
        <v>0</v>
      </c>
      <c r="O63" s="8">
        <v>0</v>
      </c>
      <c r="P63" s="8">
        <v>0</v>
      </c>
      <c r="Q63" s="8">
        <v>0</v>
      </c>
      <c r="R63" s="7">
        <v>31.98</v>
      </c>
      <c r="S63" s="9">
        <f>T63+U63+V63+W63+X63+Y63</f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7">
        <v>0</v>
      </c>
      <c r="AA63" s="6">
        <f>IF(ISERROR(I63/G63*100),0,I63/G63*100)</f>
        <v>100</v>
      </c>
      <c r="AB63" s="6">
        <f>IF(ISERROR(M63/G63*100),0,M63/G63*100)</f>
        <v>100</v>
      </c>
    </row>
    <row r="64" spans="1:28" s="5" customFormat="1" ht="21.95" customHeight="1">
      <c r="A64" s="11" t="s">
        <v>14</v>
      </c>
      <c r="B64" s="8" t="s">
        <v>4</v>
      </c>
      <c r="C64" s="8" t="s">
        <v>13</v>
      </c>
      <c r="D64" s="8" t="s">
        <v>12</v>
      </c>
      <c r="E64" s="8" t="s">
        <v>11</v>
      </c>
      <c r="F64" s="8" t="s">
        <v>0</v>
      </c>
      <c r="G64" s="9">
        <f>I64+S64</f>
        <v>347422</v>
      </c>
      <c r="H64" s="10">
        <f>R64+Z64</f>
        <v>45.6</v>
      </c>
      <c r="I64" s="9">
        <f>J64+N64</f>
        <v>346377</v>
      </c>
      <c r="J64" s="9">
        <f>K64+L64+M64</f>
        <v>346377</v>
      </c>
      <c r="K64" s="8">
        <v>0</v>
      </c>
      <c r="L64" s="8">
        <v>0</v>
      </c>
      <c r="M64" s="8">
        <v>346377</v>
      </c>
      <c r="N64" s="9">
        <f>O64+P64+Q64</f>
        <v>0</v>
      </c>
      <c r="O64" s="8">
        <v>0</v>
      </c>
      <c r="P64" s="8">
        <v>0</v>
      </c>
      <c r="Q64" s="8">
        <v>0</v>
      </c>
      <c r="R64" s="7">
        <v>14</v>
      </c>
      <c r="S64" s="9">
        <f>T64+U64+V64+W64+X64+Y64</f>
        <v>1045</v>
      </c>
      <c r="T64" s="8">
        <v>0</v>
      </c>
      <c r="U64" s="8">
        <v>0</v>
      </c>
      <c r="V64" s="8">
        <v>0</v>
      </c>
      <c r="W64" s="8">
        <v>0</v>
      </c>
      <c r="X64" s="8">
        <v>1045</v>
      </c>
      <c r="Y64" s="8">
        <v>0</v>
      </c>
      <c r="Z64" s="7">
        <v>31.6</v>
      </c>
      <c r="AA64" s="6">
        <f>IF(ISERROR(I64/G64*100),0,I64/G64*100)</f>
        <v>99.699213060773346</v>
      </c>
      <c r="AB64" s="6">
        <f>IF(ISERROR(M64/G64*100),0,M64/G64*100)</f>
        <v>99.699213060773346</v>
      </c>
    </row>
    <row r="65" spans="1:28" s="5" customFormat="1" ht="21.95" customHeight="1">
      <c r="A65" s="11" t="s">
        <v>10</v>
      </c>
      <c r="B65" s="8" t="s">
        <v>4</v>
      </c>
      <c r="C65" s="8" t="s">
        <v>0</v>
      </c>
      <c r="D65" s="8" t="s">
        <v>2</v>
      </c>
      <c r="E65" s="8" t="s">
        <v>9</v>
      </c>
      <c r="F65" s="8" t="s">
        <v>0</v>
      </c>
      <c r="G65" s="9">
        <f>I65+S65</f>
        <v>446272</v>
      </c>
      <c r="H65" s="10">
        <f>R65+Z65</f>
        <v>112.3</v>
      </c>
      <c r="I65" s="9">
        <f>J65+N65</f>
        <v>443049</v>
      </c>
      <c r="J65" s="9">
        <f>K65+L65+M65</f>
        <v>443049</v>
      </c>
      <c r="K65" s="8">
        <v>0</v>
      </c>
      <c r="L65" s="8">
        <v>32829</v>
      </c>
      <c r="M65" s="8">
        <v>410220</v>
      </c>
      <c r="N65" s="9">
        <f>O65+P65+Q65</f>
        <v>0</v>
      </c>
      <c r="O65" s="8">
        <v>0</v>
      </c>
      <c r="P65" s="8">
        <v>0</v>
      </c>
      <c r="Q65" s="8">
        <v>0</v>
      </c>
      <c r="R65" s="7">
        <v>70</v>
      </c>
      <c r="S65" s="9">
        <f>T65+U65+V65+W65+X65+Y65</f>
        <v>3223</v>
      </c>
      <c r="T65" s="8">
        <v>0</v>
      </c>
      <c r="U65" s="8">
        <v>0</v>
      </c>
      <c r="V65" s="8">
        <v>0</v>
      </c>
      <c r="W65" s="8">
        <v>3223</v>
      </c>
      <c r="X65" s="8">
        <v>0</v>
      </c>
      <c r="Y65" s="8">
        <v>0</v>
      </c>
      <c r="Z65" s="7">
        <v>42.3</v>
      </c>
      <c r="AA65" s="6">
        <f>IF(ISERROR(I65/G65*100),0,I65/G65*100)</f>
        <v>99.277794708160044</v>
      </c>
      <c r="AB65" s="6">
        <f>IF(ISERROR(M65/G65*100),0,M65/G65*100)</f>
        <v>91.921518715043732</v>
      </c>
    </row>
    <row r="66" spans="1:28" s="5" customFormat="1" ht="21.95" customHeight="1">
      <c r="A66" s="11" t="s">
        <v>8</v>
      </c>
      <c r="B66" s="8" t="s">
        <v>4</v>
      </c>
      <c r="C66" s="8" t="s">
        <v>7</v>
      </c>
      <c r="D66" s="8" t="s">
        <v>2</v>
      </c>
      <c r="E66" s="8" t="s">
        <v>6</v>
      </c>
      <c r="F66" s="8" t="s">
        <v>0</v>
      </c>
      <c r="G66" s="9">
        <f>I66+S66</f>
        <v>67339</v>
      </c>
      <c r="H66" s="10">
        <f>R66+Z66</f>
        <v>411.3</v>
      </c>
      <c r="I66" s="9">
        <f>J66+N66</f>
        <v>30429</v>
      </c>
      <c r="J66" s="9">
        <f>K66+L66+M66</f>
        <v>30429</v>
      </c>
      <c r="K66" s="8">
        <v>0</v>
      </c>
      <c r="L66" s="8">
        <v>0</v>
      </c>
      <c r="M66" s="8">
        <v>30429</v>
      </c>
      <c r="N66" s="9">
        <f>O66+P66+Q66</f>
        <v>0</v>
      </c>
      <c r="O66" s="8">
        <v>0</v>
      </c>
      <c r="P66" s="8">
        <v>0</v>
      </c>
      <c r="Q66" s="8">
        <v>0</v>
      </c>
      <c r="R66" s="7">
        <v>3.6</v>
      </c>
      <c r="S66" s="9">
        <f>T66+U66+V66+W66+X66+Y66</f>
        <v>36910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36910</v>
      </c>
      <c r="Z66" s="7">
        <v>407.7</v>
      </c>
      <c r="AA66" s="6">
        <f>IF(ISERROR(I66/G66*100),0,I66/G66*100)</f>
        <v>45.187781226332433</v>
      </c>
      <c r="AB66" s="6">
        <f>IF(ISERROR(M66/G66*100),0,M66/G66*100)</f>
        <v>45.187781226332433</v>
      </c>
    </row>
    <row r="67" spans="1:28" s="5" customFormat="1" ht="21.95" customHeight="1">
      <c r="A67" s="11" t="s">
        <v>5</v>
      </c>
      <c r="B67" s="8" t="s">
        <v>4</v>
      </c>
      <c r="C67" s="8" t="s">
        <v>3</v>
      </c>
      <c r="D67" s="8" t="s">
        <v>2</v>
      </c>
      <c r="E67" s="8" t="s">
        <v>1</v>
      </c>
      <c r="F67" s="8" t="s">
        <v>0</v>
      </c>
      <c r="G67" s="9">
        <f>I67+S67</f>
        <v>19622</v>
      </c>
      <c r="H67" s="10">
        <f>R67+Z67</f>
        <v>171.92</v>
      </c>
      <c r="I67" s="9">
        <f>J67+N67</f>
        <v>5219</v>
      </c>
      <c r="J67" s="9">
        <f>K67+L67+M67</f>
        <v>5219</v>
      </c>
      <c r="K67" s="8">
        <v>0</v>
      </c>
      <c r="L67" s="8">
        <v>0</v>
      </c>
      <c r="M67" s="8">
        <v>5219</v>
      </c>
      <c r="N67" s="9">
        <f>O67+P67+Q67</f>
        <v>0</v>
      </c>
      <c r="O67" s="8">
        <v>0</v>
      </c>
      <c r="P67" s="8">
        <v>0</v>
      </c>
      <c r="Q67" s="8">
        <v>0</v>
      </c>
      <c r="R67" s="7">
        <v>1.7</v>
      </c>
      <c r="S67" s="9">
        <f>T67+U67+V67+W67+X67+Y67</f>
        <v>14403</v>
      </c>
      <c r="T67" s="8">
        <v>0</v>
      </c>
      <c r="U67" s="8">
        <v>0</v>
      </c>
      <c r="V67" s="8">
        <v>0</v>
      </c>
      <c r="W67" s="8">
        <v>0</v>
      </c>
      <c r="X67" s="8">
        <v>8958</v>
      </c>
      <c r="Y67" s="8">
        <v>5445</v>
      </c>
      <c r="Z67" s="7">
        <v>170.22</v>
      </c>
      <c r="AA67" s="6">
        <f>IF(ISERROR(I67/G67*100),0,I67/G67*100)</f>
        <v>26.597696463153603</v>
      </c>
      <c r="AB67" s="6">
        <f>IF(ISERROR(M67/G67*100),0,M67/G67*100)</f>
        <v>26.597696463153603</v>
      </c>
    </row>
    <row r="738" spans="1:32" s="3" customFormat="1" ht="21">
      <c r="A738" s="1"/>
      <c r="B738" s="4"/>
      <c r="C738" s="4"/>
      <c r="D738" s="4"/>
      <c r="E738" s="4"/>
      <c r="F738" s="4"/>
      <c r="H738" s="2"/>
      <c r="I738" s="2"/>
      <c r="W738" s="3" ph="1"/>
      <c r="X738" s="3" ph="1"/>
      <c r="Z738" s="2"/>
      <c r="AA738" s="2"/>
      <c r="AB738" s="1"/>
      <c r="AC738" s="1"/>
      <c r="AD738" s="1"/>
      <c r="AE738" s="1"/>
      <c r="AF738" s="1"/>
    </row>
    <row r="739" spans="1:32" s="3" customFormat="1" ht="21">
      <c r="A739" s="1"/>
      <c r="B739" s="4"/>
      <c r="C739" s="4"/>
      <c r="D739" s="4"/>
      <c r="E739" s="4"/>
      <c r="F739" s="4"/>
      <c r="H739" s="2"/>
      <c r="I739" s="2"/>
      <c r="W739" s="3" ph="1"/>
      <c r="X739" s="3" ph="1"/>
      <c r="Z739" s="2"/>
      <c r="AA739" s="2"/>
      <c r="AB739" s="1"/>
      <c r="AC739" s="1"/>
      <c r="AD739" s="1"/>
      <c r="AE739" s="1"/>
      <c r="AF739" s="1"/>
    </row>
    <row r="740" spans="1:32" s="2" customFormat="1" ht="21">
      <c r="A740" s="1"/>
      <c r="B740" s="4"/>
      <c r="C740" s="4"/>
      <c r="D740" s="4"/>
      <c r="E740" s="4"/>
      <c r="F740" s="4"/>
      <c r="G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 ph="1"/>
      <c r="X740" s="3" ph="1"/>
      <c r="Y740" s="3"/>
      <c r="AB740" s="1"/>
      <c r="AC740" s="1"/>
      <c r="AD740" s="1"/>
      <c r="AE740" s="1"/>
      <c r="AF740" s="1"/>
    </row>
    <row r="741" spans="1:32" s="2" customFormat="1" ht="21">
      <c r="A741" s="1"/>
      <c r="B741" s="4"/>
      <c r="C741" s="4"/>
      <c r="D741" s="4"/>
      <c r="E741" s="4"/>
      <c r="F741" s="4"/>
      <c r="G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 ph="1"/>
      <c r="X741" s="3" ph="1"/>
      <c r="Y741" s="3"/>
      <c r="AB741" s="1"/>
      <c r="AC741" s="1"/>
      <c r="AD741" s="1"/>
      <c r="AE741" s="1"/>
      <c r="AF741" s="1"/>
    </row>
    <row r="742" spans="1:32" s="2" customFormat="1" ht="21">
      <c r="A742" s="1"/>
      <c r="B742" s="4"/>
      <c r="C742" s="4"/>
      <c r="D742" s="4"/>
      <c r="E742" s="4"/>
      <c r="F742" s="4"/>
      <c r="G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 ph="1"/>
      <c r="X742" s="3" ph="1"/>
      <c r="Y742" s="3"/>
      <c r="AB742" s="1"/>
      <c r="AC742" s="1"/>
      <c r="AD742" s="1"/>
      <c r="AE742" s="1"/>
      <c r="AF742" s="1"/>
    </row>
    <row r="743" spans="1:32" s="2" customFormat="1" ht="21">
      <c r="A743" s="1"/>
      <c r="B743" s="4"/>
      <c r="C743" s="4"/>
      <c r="D743" s="4"/>
      <c r="E743" s="4"/>
      <c r="F743" s="4"/>
      <c r="G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 ph="1"/>
      <c r="X743" s="3" ph="1"/>
      <c r="Y743" s="3"/>
      <c r="AB743" s="1"/>
      <c r="AC743" s="1"/>
      <c r="AD743" s="1"/>
      <c r="AE743" s="1"/>
      <c r="AF743" s="1"/>
    </row>
    <row r="744" spans="1:32" s="2" customFormat="1" ht="21">
      <c r="A744" s="1"/>
      <c r="B744" s="4"/>
      <c r="C744" s="4"/>
      <c r="D744" s="4"/>
      <c r="E744" s="4"/>
      <c r="F744" s="4"/>
      <c r="G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 ph="1"/>
      <c r="X744" s="3" ph="1"/>
      <c r="Y744" s="3"/>
      <c r="AB744" s="1"/>
      <c r="AC744" s="1"/>
      <c r="AD744" s="1"/>
      <c r="AE744" s="1"/>
      <c r="AF744" s="1"/>
    </row>
    <row r="745" spans="1:32" s="2" customFormat="1" ht="21">
      <c r="A745" s="1"/>
      <c r="B745" s="4"/>
      <c r="C745" s="4"/>
      <c r="D745" s="4"/>
      <c r="E745" s="4"/>
      <c r="F745" s="4"/>
      <c r="G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 ph="1"/>
      <c r="X745" s="3" ph="1"/>
      <c r="Y745" s="3"/>
      <c r="AB745" s="1"/>
      <c r="AC745" s="1"/>
      <c r="AD745" s="1"/>
      <c r="AE745" s="1"/>
      <c r="AF745" s="1"/>
    </row>
    <row r="746" spans="1:32" s="2" customFormat="1" ht="21">
      <c r="A746" s="1"/>
      <c r="B746" s="4"/>
      <c r="C746" s="4"/>
      <c r="D746" s="4"/>
      <c r="E746" s="4"/>
      <c r="F746" s="4"/>
      <c r="G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 ph="1"/>
      <c r="X746" s="3" ph="1"/>
      <c r="Y746" s="3"/>
      <c r="AB746" s="1"/>
      <c r="AC746" s="1"/>
      <c r="AD746" s="1"/>
      <c r="AE746" s="1"/>
      <c r="AF746" s="1"/>
    </row>
    <row r="747" spans="1:32" s="2" customFormat="1" ht="21">
      <c r="A747" s="1"/>
      <c r="B747" s="4"/>
      <c r="C747" s="4"/>
      <c r="D747" s="4"/>
      <c r="E747" s="4"/>
      <c r="F747" s="4"/>
      <c r="G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 ph="1"/>
      <c r="X747" s="3" ph="1"/>
      <c r="Y747" s="3"/>
      <c r="AB747" s="1"/>
      <c r="AC747" s="1"/>
      <c r="AD747" s="1"/>
      <c r="AE747" s="1"/>
      <c r="AF747" s="1"/>
    </row>
    <row r="748" spans="1:32" s="2" customFormat="1" ht="21">
      <c r="A748" s="1"/>
      <c r="B748" s="4"/>
      <c r="C748" s="4"/>
      <c r="D748" s="4"/>
      <c r="E748" s="4"/>
      <c r="F748" s="4"/>
      <c r="G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 ph="1"/>
      <c r="X748" s="3" ph="1"/>
      <c r="Y748" s="3"/>
      <c r="AB748" s="1"/>
      <c r="AC748" s="1"/>
      <c r="AD748" s="1"/>
      <c r="AE748" s="1"/>
      <c r="AF748" s="1"/>
    </row>
    <row r="749" spans="1:32" s="2" customFormat="1" ht="21">
      <c r="A749" s="1"/>
      <c r="B749" s="4"/>
      <c r="C749" s="4"/>
      <c r="D749" s="4"/>
      <c r="E749" s="4"/>
      <c r="F749" s="4"/>
      <c r="G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 ph="1"/>
      <c r="X749" s="3" ph="1"/>
      <c r="Y749" s="3"/>
      <c r="AB749" s="1"/>
      <c r="AC749" s="1"/>
      <c r="AD749" s="1"/>
      <c r="AE749" s="1"/>
      <c r="AF749" s="1"/>
    </row>
    <row r="750" spans="1:32" s="2" customFormat="1" ht="21">
      <c r="A750" s="1"/>
      <c r="B750" s="4"/>
      <c r="C750" s="4"/>
      <c r="D750" s="4"/>
      <c r="E750" s="4"/>
      <c r="F750" s="4"/>
      <c r="G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 ph="1"/>
      <c r="X750" s="3" ph="1"/>
      <c r="Y750" s="3"/>
      <c r="AB750" s="1"/>
      <c r="AC750" s="1"/>
      <c r="AD750" s="1"/>
      <c r="AE750" s="1"/>
      <c r="AF750" s="1"/>
    </row>
    <row r="751" spans="1:32" s="2" customFormat="1" ht="21">
      <c r="A751" s="1"/>
      <c r="B751" s="4"/>
      <c r="C751" s="4"/>
      <c r="D751" s="4"/>
      <c r="E751" s="4"/>
      <c r="F751" s="4"/>
      <c r="G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 ph="1"/>
      <c r="X751" s="3" ph="1"/>
      <c r="Y751" s="3"/>
      <c r="AB751" s="1"/>
      <c r="AC751" s="1"/>
      <c r="AD751" s="1"/>
      <c r="AE751" s="1"/>
      <c r="AF751" s="1"/>
    </row>
    <row r="752" spans="1:32" s="2" customFormat="1" ht="21">
      <c r="A752" s="1"/>
      <c r="B752" s="4"/>
      <c r="C752" s="4"/>
      <c r="D752" s="4"/>
      <c r="E752" s="4"/>
      <c r="F752" s="4"/>
      <c r="G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 ph="1"/>
      <c r="X752" s="3" ph="1"/>
      <c r="Y752" s="3"/>
      <c r="AB752" s="1"/>
      <c r="AC752" s="1"/>
      <c r="AD752" s="1"/>
      <c r="AE752" s="1"/>
      <c r="AF752" s="1"/>
    </row>
    <row r="753" spans="1:32" s="2" customFormat="1" ht="21">
      <c r="A753" s="1"/>
      <c r="B753" s="4"/>
      <c r="C753" s="4"/>
      <c r="D753" s="4"/>
      <c r="E753" s="4"/>
      <c r="F753" s="4"/>
      <c r="G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 ph="1"/>
      <c r="X753" s="3" ph="1"/>
      <c r="Y753" s="3" ph="1"/>
      <c r="Z753" s="2" ph="1"/>
      <c r="AA753" s="2" ph="1"/>
      <c r="AB753" s="1"/>
      <c r="AC753" s="1"/>
      <c r="AD753" s="1"/>
      <c r="AE753" s="1"/>
      <c r="AF753" s="1"/>
    </row>
    <row r="754" spans="1:32" ht="21">
      <c r="W754" s="3" ph="1"/>
      <c r="X754" s="3" ph="1"/>
    </row>
    <row r="755" spans="1:32" ht="21">
      <c r="W755" s="3" ph="1"/>
      <c r="X755" s="3" ph="1"/>
    </row>
    <row r="756" spans="1:32" ht="21">
      <c r="W756" s="3" ph="1"/>
      <c r="X756" s="3" ph="1"/>
    </row>
    <row r="757" spans="1:32" ht="21">
      <c r="W757" s="3" ph="1"/>
      <c r="X757" s="3" ph="1"/>
    </row>
    <row r="758" spans="1:32" ht="21">
      <c r="W758" s="3" ph="1"/>
      <c r="X758" s="3" ph="1"/>
    </row>
    <row r="759" spans="1:32" ht="21">
      <c r="W759" s="3" ph="1"/>
      <c r="X759" s="3" ph="1"/>
    </row>
    <row r="760" spans="1:32" ht="21">
      <c r="W760" s="3" ph="1"/>
      <c r="X760" s="3" ph="1"/>
    </row>
    <row r="761" spans="1:32" ht="21">
      <c r="W761" s="3" ph="1"/>
      <c r="X761" s="3" ph="1"/>
    </row>
    <row r="762" spans="1:32" ht="21">
      <c r="W762" s="3" ph="1"/>
      <c r="X762" s="3" ph="1"/>
    </row>
    <row r="763" spans="1:32" ht="21">
      <c r="W763" s="3" ph="1"/>
      <c r="X763" s="3" ph="1"/>
    </row>
    <row r="764" spans="1:32" ht="21">
      <c r="W764" s="3" ph="1"/>
      <c r="X764" s="3" ph="1"/>
    </row>
    <row r="765" spans="1:32" ht="21">
      <c r="W765" s="3" ph="1"/>
      <c r="X765" s="3" ph="1"/>
    </row>
    <row r="766" spans="1:32" ht="21">
      <c r="W766" s="3" ph="1"/>
      <c r="X766" s="3" ph="1"/>
    </row>
    <row r="767" spans="1:32" ht="21">
      <c r="W767" s="3" ph="1"/>
      <c r="X767" s="3" ph="1"/>
      <c r="Y767" s="3" ph="1"/>
      <c r="Z767" s="2" ph="1"/>
      <c r="AA767" s="2" ph="1"/>
    </row>
    <row r="768" spans="1:32" ht="21">
      <c r="W768" s="3" ph="1"/>
      <c r="X768" s="3" ph="1"/>
    </row>
    <row r="769" spans="23:27" s="1" customFormat="1" ht="21">
      <c r="W769" s="3" ph="1"/>
      <c r="X769" s="3" ph="1"/>
      <c r="Y769" s="3"/>
      <c r="Z769" s="2"/>
      <c r="AA769" s="2"/>
    </row>
    <row r="770" spans="23:27" s="1" customFormat="1" ht="21">
      <c r="W770" s="3" ph="1"/>
      <c r="X770" s="3" ph="1"/>
      <c r="Y770" s="3"/>
      <c r="Z770" s="2"/>
      <c r="AA770" s="2"/>
    </row>
    <row r="771" spans="23:27" s="1" customFormat="1" ht="21">
      <c r="W771" s="3" ph="1"/>
      <c r="X771" s="3" ph="1"/>
      <c r="Y771" s="3" ph="1"/>
      <c r="Z771" s="2" ph="1"/>
      <c r="AA771" s="2" ph="1"/>
    </row>
    <row r="772" spans="23:27" s="1" customFormat="1" ht="21">
      <c r="W772" s="3" ph="1"/>
      <c r="X772" s="3" ph="1"/>
      <c r="Y772" s="3"/>
      <c r="Z772" s="2"/>
      <c r="AA772" s="2"/>
    </row>
    <row r="773" spans="23:27" s="1" customFormat="1" ht="21">
      <c r="W773" s="3" ph="1"/>
      <c r="X773" s="3" ph="1"/>
      <c r="Y773" s="3"/>
      <c r="Z773" s="2"/>
      <c r="AA773" s="2"/>
    </row>
    <row r="774" spans="23:27" s="1" customFormat="1" ht="21">
      <c r="W774" s="3" ph="1"/>
      <c r="X774" s="3" ph="1"/>
      <c r="Y774" s="3"/>
      <c r="Z774" s="2"/>
      <c r="AA774" s="2"/>
    </row>
    <row r="775" spans="23:27" s="1" customFormat="1" ht="21">
      <c r="W775" s="3" ph="1"/>
      <c r="X775" s="3" ph="1"/>
      <c r="Y775" s="3"/>
      <c r="Z775" s="2"/>
      <c r="AA775" s="2"/>
    </row>
    <row r="776" spans="23:27" s="1" customFormat="1" ht="21">
      <c r="W776" s="3" ph="1"/>
      <c r="X776" s="3" ph="1"/>
      <c r="Y776" s="3" ph="1"/>
      <c r="Z776" s="2" ph="1"/>
      <c r="AA776" s="2" ph="1"/>
    </row>
    <row r="777" spans="23:27" s="1" customFormat="1" ht="21">
      <c r="W777" s="3" ph="1"/>
      <c r="X777" s="3" ph="1"/>
      <c r="Y777" s="3"/>
      <c r="Z777" s="2"/>
      <c r="AA777" s="2"/>
    </row>
    <row r="778" spans="23:27" s="1" customFormat="1" ht="21">
      <c r="W778" s="3" ph="1"/>
      <c r="X778" s="3" ph="1"/>
      <c r="Y778" s="3"/>
      <c r="Z778" s="2"/>
      <c r="AA778" s="2"/>
    </row>
    <row r="779" spans="23:27" s="1" customFormat="1" ht="21">
      <c r="W779" s="3" ph="1"/>
      <c r="X779" s="3" ph="1"/>
      <c r="Y779" s="3"/>
      <c r="Z779" s="2"/>
      <c r="AA779" s="2"/>
    </row>
    <row r="780" spans="23:27" s="1" customFormat="1" ht="21">
      <c r="W780" s="3" ph="1"/>
      <c r="X780" s="3" ph="1"/>
      <c r="Y780" s="3"/>
      <c r="Z780" s="2"/>
      <c r="AA780" s="2"/>
    </row>
    <row r="781" spans="23:27" s="1" customFormat="1" ht="21">
      <c r="W781" s="3" ph="1"/>
      <c r="X781" s="3" ph="1"/>
      <c r="Y781" s="3"/>
      <c r="Z781" s="2"/>
      <c r="AA781" s="2"/>
    </row>
    <row r="782" spans="23:27" s="1" customFormat="1" ht="21">
      <c r="W782" s="3" ph="1"/>
      <c r="X782" s="3" ph="1"/>
      <c r="Y782" s="3"/>
      <c r="Z782" s="2"/>
      <c r="AA782" s="2"/>
    </row>
    <row r="783" spans="23:27" s="1" customFormat="1" ht="21">
      <c r="W783" s="3" ph="1"/>
      <c r="X783" s="3" ph="1"/>
      <c r="Y783" s="3"/>
      <c r="Z783" s="2"/>
      <c r="AA783" s="2"/>
    </row>
    <row r="784" spans="23:27" s="1" customFormat="1" ht="21">
      <c r="W784" s="3" ph="1"/>
      <c r="X784" s="3" ph="1"/>
      <c r="Y784" s="3"/>
      <c r="Z784" s="2"/>
      <c r="AA784" s="2"/>
    </row>
    <row r="785" spans="23:27" s="1" customFormat="1" ht="21">
      <c r="W785" s="3" ph="1"/>
      <c r="X785" s="3" ph="1"/>
      <c r="Y785" s="3"/>
      <c r="Z785" s="2"/>
      <c r="AA785" s="2"/>
    </row>
    <row r="786" spans="23:27" s="1" customFormat="1" ht="21">
      <c r="W786" s="3" ph="1"/>
      <c r="X786" s="3" ph="1"/>
      <c r="Y786" s="3"/>
      <c r="Z786" s="2"/>
      <c r="AA786" s="2"/>
    </row>
    <row r="787" spans="23:27" s="1" customFormat="1" ht="21">
      <c r="W787" s="3" ph="1"/>
      <c r="X787" s="3" ph="1"/>
      <c r="Y787" s="3"/>
      <c r="Z787" s="2"/>
      <c r="AA787" s="2"/>
    </row>
    <row r="788" spans="23:27" s="1" customFormat="1" ht="21">
      <c r="W788" s="3" ph="1"/>
      <c r="X788" s="3" ph="1"/>
      <c r="Y788" s="3"/>
      <c r="Z788" s="2"/>
      <c r="AA788" s="2"/>
    </row>
    <row r="789" spans="23:27" s="1" customFormat="1" ht="21">
      <c r="W789" s="3" ph="1"/>
      <c r="X789" s="3" ph="1"/>
      <c r="Y789" s="3"/>
      <c r="Z789" s="2"/>
      <c r="AA789" s="2"/>
    </row>
    <row r="790" spans="23:27" s="1" customFormat="1" ht="21">
      <c r="W790" s="3" ph="1"/>
      <c r="X790" s="3" ph="1"/>
      <c r="Y790" s="3" ph="1"/>
      <c r="Z790" s="2" ph="1"/>
      <c r="AA790" s="2" ph="1"/>
    </row>
    <row r="791" spans="23:27" s="1" customFormat="1" ht="21">
      <c r="W791" s="3" ph="1"/>
      <c r="X791" s="3" ph="1"/>
      <c r="Y791" s="3"/>
      <c r="Z791" s="2"/>
      <c r="AA791" s="2"/>
    </row>
    <row r="792" spans="23:27" s="1" customFormat="1" ht="21">
      <c r="W792" s="3" ph="1"/>
      <c r="X792" s="3" ph="1"/>
      <c r="Y792" s="3"/>
      <c r="Z792" s="2"/>
      <c r="AA792" s="2"/>
    </row>
    <row r="793" spans="23:27" s="1" customFormat="1" ht="21">
      <c r="W793" s="3" ph="1"/>
      <c r="X793" s="3" ph="1"/>
      <c r="Y793" s="3"/>
      <c r="Z793" s="2"/>
      <c r="AA793" s="2"/>
    </row>
    <row r="794" spans="23:27" s="1" customFormat="1" ht="21">
      <c r="W794" s="3" ph="1"/>
      <c r="X794" s="3" ph="1"/>
      <c r="Y794" s="3" ph="1"/>
      <c r="Z794" s="2" ph="1"/>
      <c r="AA794" s="2" ph="1"/>
    </row>
    <row r="795" spans="23:27" s="1" customFormat="1" ht="21">
      <c r="W795" s="3" ph="1"/>
      <c r="X795" s="3" ph="1"/>
      <c r="Y795" s="3"/>
      <c r="Z795" s="2"/>
      <c r="AA795" s="2"/>
    </row>
    <row r="796" spans="23:27" s="1" customFormat="1" ht="21">
      <c r="W796" s="3" ph="1"/>
      <c r="X796" s="3" ph="1"/>
      <c r="Y796" s="3"/>
      <c r="Z796" s="2"/>
      <c r="AA796" s="2"/>
    </row>
    <row r="797" spans="23:27" s="1" customFormat="1" ht="21">
      <c r="W797" s="3" ph="1"/>
      <c r="X797" s="3" ph="1"/>
      <c r="Y797" s="3"/>
      <c r="Z797" s="2"/>
      <c r="AA797" s="2"/>
    </row>
    <row r="798" spans="23:27" s="1" customFormat="1" ht="21">
      <c r="W798" s="3" ph="1"/>
      <c r="X798" s="3" ph="1"/>
      <c r="Y798" s="3" ph="1"/>
      <c r="Z798" s="2" ph="1"/>
      <c r="AA798" s="2" ph="1"/>
    </row>
    <row r="799" spans="23:27" s="1" customFormat="1" ht="21">
      <c r="W799" s="3" ph="1"/>
      <c r="X799" s="3" ph="1"/>
      <c r="Y799" s="3"/>
      <c r="Z799" s="2"/>
      <c r="AA799" s="2"/>
    </row>
    <row r="800" spans="23:27" s="1" customFormat="1" ht="21">
      <c r="W800" s="3" ph="1"/>
      <c r="X800" s="3" ph="1"/>
      <c r="Y800" s="3"/>
      <c r="Z800" s="2"/>
      <c r="AA800" s="2"/>
    </row>
    <row r="801" spans="23:27" s="1" customFormat="1" ht="21">
      <c r="W801" s="3" ph="1"/>
      <c r="X801" s="3" ph="1"/>
      <c r="Y801" s="3"/>
      <c r="Z801" s="2"/>
      <c r="AA801" s="2"/>
    </row>
    <row r="802" spans="23:27" s="1" customFormat="1" ht="21">
      <c r="W802" s="3" ph="1"/>
      <c r="X802" s="3" ph="1"/>
      <c r="Y802" s="3" ph="1"/>
      <c r="Z802" s="2" ph="1"/>
      <c r="AA802" s="2" ph="1"/>
    </row>
    <row r="803" spans="23:27" s="1" customFormat="1" ht="21">
      <c r="W803" s="3" ph="1"/>
      <c r="X803" s="3" ph="1"/>
      <c r="Y803" s="3"/>
      <c r="Z803" s="2"/>
      <c r="AA803" s="2"/>
    </row>
    <row r="804" spans="23:27" s="1" customFormat="1" ht="21">
      <c r="W804" s="3" ph="1"/>
      <c r="X804" s="3" ph="1"/>
      <c r="Y804" s="3"/>
      <c r="Z804" s="2"/>
      <c r="AA804" s="2"/>
    </row>
    <row r="805" spans="23:27" s="1" customFormat="1" ht="21">
      <c r="W805" s="3" ph="1"/>
      <c r="X805" s="3" ph="1"/>
      <c r="Y805" s="3"/>
      <c r="Z805" s="2"/>
      <c r="AA805" s="2"/>
    </row>
    <row r="806" spans="23:27" s="1" customFormat="1" ht="21">
      <c r="W806" s="3" ph="1"/>
      <c r="X806" s="3" ph="1"/>
      <c r="Y806" s="3" ph="1"/>
      <c r="Z806" s="2" ph="1"/>
      <c r="AA806" s="2" ph="1"/>
    </row>
    <row r="807" spans="23:27" s="1" customFormat="1" ht="21">
      <c r="W807" s="3" ph="1"/>
      <c r="X807" s="3" ph="1"/>
      <c r="Y807" s="3"/>
      <c r="Z807" s="2"/>
      <c r="AA807" s="2"/>
    </row>
    <row r="808" spans="23:27" s="1" customFormat="1" ht="21">
      <c r="W808" s="3" ph="1"/>
      <c r="X808" s="3" ph="1"/>
      <c r="Y808" s="3"/>
      <c r="Z808" s="2"/>
      <c r="AA808" s="2"/>
    </row>
    <row r="809" spans="23:27" s="1" customFormat="1" ht="21">
      <c r="W809" s="3" ph="1"/>
      <c r="X809" s="3" ph="1"/>
      <c r="Y809" s="3"/>
      <c r="Z809" s="2"/>
      <c r="AA809" s="2"/>
    </row>
    <row r="810" spans="23:27" s="1" customFormat="1" ht="21">
      <c r="W810" s="3" ph="1"/>
      <c r="X810" s="3" ph="1"/>
      <c r="Y810" s="3"/>
      <c r="Z810" s="2"/>
      <c r="AA810" s="2"/>
    </row>
    <row r="811" spans="23:27" s="1" customFormat="1" ht="21">
      <c r="W811" s="3" ph="1"/>
      <c r="X811" s="3" ph="1"/>
      <c r="Y811" s="3" ph="1"/>
      <c r="Z811" s="2" ph="1"/>
      <c r="AA811" s="2" ph="1"/>
    </row>
    <row r="812" spans="23:27" s="1" customFormat="1" ht="21">
      <c r="W812" s="3" ph="1"/>
      <c r="X812" s="3" ph="1"/>
      <c r="Y812" s="3"/>
      <c r="Z812" s="2"/>
      <c r="AA812" s="2"/>
    </row>
    <row r="813" spans="23:27" s="1" customFormat="1" ht="21">
      <c r="W813" s="3" ph="1"/>
      <c r="X813" s="3" ph="1"/>
      <c r="Y813" s="3" ph="1"/>
      <c r="Z813" s="2" ph="1"/>
      <c r="AA813" s="2" ph="1"/>
    </row>
    <row r="814" spans="23:27" s="1" customFormat="1" ht="21">
      <c r="W814" s="3" ph="1"/>
      <c r="X814" s="3" ph="1"/>
      <c r="Y814" s="3"/>
      <c r="Z814" s="2"/>
      <c r="AA814" s="2"/>
    </row>
    <row r="815" spans="23:27" s="1" customFormat="1" ht="21">
      <c r="W815" s="3" ph="1"/>
      <c r="X815" s="3" ph="1"/>
      <c r="Y815" s="3"/>
      <c r="Z815" s="2"/>
      <c r="AA815" s="2"/>
    </row>
    <row r="816" spans="23:27" s="1" customFormat="1" ht="21">
      <c r="W816" s="3" ph="1"/>
      <c r="X816" s="3" ph="1"/>
      <c r="Y816" s="3"/>
      <c r="Z816" s="2"/>
      <c r="AA816" s="2"/>
    </row>
    <row r="817" spans="23:27" s="1" customFormat="1" ht="21">
      <c r="W817" s="3" ph="1"/>
      <c r="X817" s="3" ph="1"/>
      <c r="Y817" s="3" ph="1"/>
      <c r="Z817" s="2" ph="1"/>
      <c r="AA817" s="2" ph="1"/>
    </row>
    <row r="818" spans="23:27" s="1" customFormat="1" ht="21">
      <c r="W818" s="3" ph="1"/>
      <c r="X818" s="3" ph="1"/>
      <c r="Y818" s="3"/>
      <c r="Z818" s="2"/>
      <c r="AA818" s="2"/>
    </row>
    <row r="819" spans="23:27" s="1" customFormat="1" ht="21">
      <c r="W819" s="3" ph="1"/>
      <c r="X819" s="3" ph="1"/>
      <c r="Y819" s="3"/>
      <c r="Z819" s="2"/>
      <c r="AA819" s="2"/>
    </row>
    <row r="820" spans="23:27" s="1" customFormat="1" ht="21">
      <c r="W820" s="3" ph="1"/>
      <c r="X820" s="3" ph="1"/>
      <c r="Y820" s="3"/>
      <c r="Z820" s="2"/>
      <c r="AA820" s="2"/>
    </row>
    <row r="821" spans="23:27" s="1" customFormat="1" ht="21">
      <c r="W821" s="3" ph="1"/>
      <c r="X821" s="3" ph="1"/>
      <c r="Y821" s="3"/>
      <c r="Z821" s="2"/>
      <c r="AA821" s="2"/>
    </row>
    <row r="822" spans="23:27" s="1" customFormat="1" ht="21">
      <c r="W822" s="3" ph="1"/>
      <c r="X822" s="3" ph="1"/>
      <c r="Y822" s="3"/>
      <c r="Z822" s="2"/>
      <c r="AA822" s="2"/>
    </row>
    <row r="823" spans="23:27" s="1" customFormat="1" ht="21">
      <c r="W823" s="3" ph="1"/>
      <c r="X823" s="3" ph="1"/>
      <c r="Y823" s="3"/>
      <c r="Z823" s="2"/>
      <c r="AA823" s="2"/>
    </row>
    <row r="824" spans="23:27" s="1" customFormat="1" ht="21">
      <c r="W824" s="3" ph="1"/>
      <c r="X824" s="3" ph="1"/>
      <c r="Y824" s="3"/>
      <c r="Z824" s="2"/>
      <c r="AA824" s="2"/>
    </row>
    <row r="825" spans="23:27" s="1" customFormat="1" ht="21">
      <c r="W825" s="3" ph="1"/>
      <c r="X825" s="3" ph="1"/>
      <c r="Y825" s="3"/>
      <c r="Z825" s="2"/>
      <c r="AA825" s="2"/>
    </row>
    <row r="826" spans="23:27" s="1" customFormat="1" ht="21">
      <c r="W826" s="3" ph="1"/>
      <c r="X826" s="3" ph="1"/>
      <c r="Y826" s="3"/>
      <c r="Z826" s="2"/>
      <c r="AA826" s="2"/>
    </row>
    <row r="827" spans="23:27" s="1" customFormat="1" ht="21">
      <c r="W827" s="3" ph="1"/>
      <c r="X827" s="3" ph="1"/>
      <c r="Y827" s="3"/>
      <c r="Z827" s="2"/>
      <c r="AA827" s="2"/>
    </row>
    <row r="828" spans="23:27" s="1" customFormat="1" ht="21">
      <c r="W828" s="3" ph="1"/>
      <c r="X828" s="3" ph="1"/>
      <c r="Y828" s="3"/>
      <c r="Z828" s="2"/>
      <c r="AA828" s="2"/>
    </row>
    <row r="829" spans="23:27" s="1" customFormat="1" ht="21">
      <c r="W829" s="3" ph="1"/>
      <c r="X829" s="3" ph="1"/>
      <c r="Y829" s="3"/>
      <c r="Z829" s="2"/>
      <c r="AA829" s="2"/>
    </row>
    <row r="830" spans="23:27" s="1" customFormat="1" ht="21">
      <c r="W830" s="3" ph="1"/>
      <c r="X830" s="3" ph="1"/>
      <c r="Y830" s="3"/>
      <c r="Z830" s="2"/>
      <c r="AA830" s="2"/>
    </row>
    <row r="831" spans="23:27" s="1" customFormat="1" ht="21">
      <c r="W831" s="3" ph="1"/>
      <c r="X831" s="3" ph="1"/>
      <c r="Y831" s="3"/>
      <c r="Z831" s="2"/>
      <c r="AA831" s="2"/>
    </row>
    <row r="832" spans="23:27" s="1" customFormat="1" ht="21">
      <c r="W832" s="3" ph="1"/>
      <c r="X832" s="3" ph="1"/>
      <c r="Y832" s="3"/>
      <c r="Z832" s="2"/>
      <c r="AA832" s="2"/>
    </row>
    <row r="833" spans="23:24" s="1" customFormat="1" ht="21">
      <c r="W833" s="3" ph="1"/>
      <c r="X833" s="3" ph="1"/>
    </row>
    <row r="834" spans="23:24" s="1" customFormat="1" ht="21">
      <c r="W834" s="3" ph="1"/>
      <c r="X834" s="3" ph="1"/>
    </row>
    <row r="835" spans="23:24" s="1" customFormat="1" ht="21">
      <c r="W835" s="3" ph="1"/>
      <c r="X835" s="3" ph="1"/>
    </row>
    <row r="836" spans="23:24" s="1" customFormat="1" ht="21">
      <c r="W836" s="3" ph="1"/>
      <c r="X836" s="3" ph="1"/>
    </row>
    <row r="837" spans="23:24" s="1" customFormat="1" ht="21">
      <c r="W837" s="3" ph="1"/>
      <c r="X837" s="3" ph="1"/>
    </row>
    <row r="838" spans="23:24" s="1" customFormat="1" ht="21">
      <c r="W838" s="3" ph="1"/>
      <c r="X838" s="3" ph="1"/>
    </row>
    <row r="839" spans="23:24" s="1" customFormat="1" ht="21">
      <c r="W839" s="3" ph="1"/>
      <c r="X839" s="3" ph="1"/>
    </row>
  </sheetData>
  <mergeCells count="42">
    <mergeCell ref="I54:R54"/>
    <mergeCell ref="S54:Z54"/>
    <mergeCell ref="AA54:AA56"/>
    <mergeCell ref="I55:I56"/>
    <mergeCell ref="J55:M55"/>
    <mergeCell ref="N55:Q55"/>
    <mergeCell ref="R55:R56"/>
    <mergeCell ref="S55:S56"/>
    <mergeCell ref="T55:V55"/>
    <mergeCell ref="AB54:AB56"/>
    <mergeCell ref="A54:A56"/>
    <mergeCell ref="B54:B56"/>
    <mergeCell ref="C54:C56"/>
    <mergeCell ref="D54:E55"/>
    <mergeCell ref="F54:F56"/>
    <mergeCell ref="G54:G56"/>
    <mergeCell ref="W55:Y55"/>
    <mergeCell ref="Z55:Z56"/>
    <mergeCell ref="H54:H56"/>
    <mergeCell ref="C36:C37"/>
    <mergeCell ref="A32:M32"/>
    <mergeCell ref="H5:H7"/>
    <mergeCell ref="A30:S30"/>
    <mergeCell ref="C5:C7"/>
    <mergeCell ref="F5:F7"/>
    <mergeCell ref="I5:R5"/>
    <mergeCell ref="A2:G2"/>
    <mergeCell ref="A5:A7"/>
    <mergeCell ref="B5:B7"/>
    <mergeCell ref="W6:Y6"/>
    <mergeCell ref="I6:I7"/>
    <mergeCell ref="N6:Q6"/>
    <mergeCell ref="D5:E6"/>
    <mergeCell ref="S6:S7"/>
    <mergeCell ref="AB5:AB7"/>
    <mergeCell ref="Z6:Z7"/>
    <mergeCell ref="G5:G7"/>
    <mergeCell ref="T6:V6"/>
    <mergeCell ref="R6:R7"/>
    <mergeCell ref="J6:M6"/>
    <mergeCell ref="AA5:AA7"/>
    <mergeCell ref="S5:Z5"/>
  </mergeCells>
  <phoneticPr fontId="3" type="noConversion"/>
  <conditionalFormatting sqref="G8:G18">
    <cfRule type="expression" dxfId="2" priority="3" stopIfTrue="1">
      <formula>((G8)-ROUNDDOWN(G8,0))&gt;0</formula>
    </cfRule>
  </conditionalFormatting>
  <conditionalFormatting sqref="G57:G67">
    <cfRule type="expression" dxfId="1" priority="2" stopIfTrue="1">
      <formula>(SUMPRODUCT(G57:G57)-ROUNDDOWN(G57,1))&gt;0</formula>
    </cfRule>
  </conditionalFormatting>
  <conditionalFormatting sqref="G22">
    <cfRule type="expression" dxfId="0" priority="1" stopIfTrue="1">
      <formula>((G22)-ROUNDDOWN(G22,0))&gt;0</formula>
    </cfRule>
  </conditionalFormatting>
  <pageMargins left="0.47244094488188981" right="0.43307086614173229" top="0.98425196850393704" bottom="0.98425196850393704" header="0.51181102362204722" footer="0.51181102362204722"/>
  <pageSetup paperSize="9" scale="45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1.하수도보급률</vt:lpstr>
      <vt:lpstr>'1.하수도보급률'!Print_Area</vt:lpstr>
      <vt:lpstr>'1.하수도보급률'!Print_Titles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2015-09-11T02:42:01Z</dcterms:created>
  <dcterms:modified xsi:type="dcterms:W3CDTF">2015-09-11T02:42:10Z</dcterms:modified>
</cp:coreProperties>
</file>